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tabRatio="703"/>
  </bookViews>
  <sheets>
    <sheet name="Final Table"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 name="Table2011" localSheetId="0">[1]LMmapCode!$F$8</definedName>
    <definedName name="Z_ExcelSQL_A181" localSheetId="0">'Final Table'!$A$131:$A$162</definedName>
    <definedName name="Z_ExcelSQL_B10" localSheetId="0">'Final Table'!$B$32:$B$122</definedName>
  </definedNames>
  <calcPr calcId="145621"/>
</workbook>
</file>

<file path=xl/calcChain.xml><?xml version="1.0" encoding="utf-8"?>
<calcChain xmlns="http://schemas.openxmlformats.org/spreadsheetml/2006/main">
  <c r="AS29" i="1" l="1"/>
  <c r="AR29" i="1"/>
  <c r="AQ29" i="1"/>
  <c r="AP29" i="1"/>
  <c r="AO29" i="1"/>
  <c r="AN29" i="1"/>
  <c r="AM29" i="1"/>
  <c r="AL29" i="1"/>
  <c r="AK29" i="1"/>
  <c r="AJ29" i="1"/>
  <c r="AI29" i="1"/>
  <c r="AH29" i="1"/>
  <c r="AG29" i="1"/>
  <c r="AF29" i="1"/>
  <c r="AE29" i="1"/>
  <c r="AD29" i="1"/>
  <c r="AC29" i="1"/>
  <c r="AB29" i="1"/>
  <c r="AA29" i="1"/>
  <c r="Z29" i="1"/>
  <c r="Y29" i="1"/>
</calcChain>
</file>

<file path=xl/sharedStrings.xml><?xml version="1.0" encoding="utf-8"?>
<sst xmlns="http://schemas.openxmlformats.org/spreadsheetml/2006/main" count="1574" uniqueCount="149">
  <si>
    <t>Environmental Indicators and Selected Time Series</t>
  </si>
  <si>
    <t>Hazardous waste generation</t>
  </si>
  <si>
    <t>Choose a country from the following drop-down list:</t>
  </si>
  <si>
    <t>Algeria</t>
  </si>
  <si>
    <t>RefTable</t>
  </si>
  <si>
    <t>Country</t>
  </si>
  <si>
    <t>Source</t>
  </si>
  <si>
    <t>tonnes</t>
  </si>
  <si>
    <t>U</t>
  </si>
  <si>
    <t>...</t>
  </si>
  <si>
    <t>Austria</t>
  </si>
  <si>
    <t>E</t>
  </si>
  <si>
    <t>Azerbaijan</t>
  </si>
  <si>
    <t>Bahrain</t>
  </si>
  <si>
    <t>Bangladesh</t>
  </si>
  <si>
    <t>Belarus</t>
  </si>
  <si>
    <t>Belgium</t>
  </si>
  <si>
    <t>Belize</t>
  </si>
  <si>
    <t>Benin</t>
  </si>
  <si>
    <t>Bermuda</t>
  </si>
  <si>
    <t>Bosnia and Herzegovina</t>
  </si>
  <si>
    <t>Bulgaria</t>
  </si>
  <si>
    <t>Burkina Faso</t>
  </si>
  <si>
    <t>Cameroon</t>
  </si>
  <si>
    <t>Chile</t>
  </si>
  <si>
    <t>China</t>
  </si>
  <si>
    <t>China, Hong Kong Special Administrative Region</t>
  </si>
  <si>
    <t>China, Macao Special Administrative Region</t>
  </si>
  <si>
    <t>Colombia</t>
  </si>
  <si>
    <t>10,11</t>
  </si>
  <si>
    <t>Croatia</t>
  </si>
  <si>
    <t>Cuba</t>
  </si>
  <si>
    <t>Cyprus</t>
  </si>
  <si>
    <t>Czech Republic</t>
  </si>
  <si>
    <t>Denmark</t>
  </si>
  <si>
    <t>Dominica</t>
  </si>
  <si>
    <t>Ecuador</t>
  </si>
  <si>
    <t>Estonia</t>
  </si>
  <si>
    <t>Finland</t>
  </si>
  <si>
    <t>France</t>
  </si>
  <si>
    <t>French Guiana</t>
  </si>
  <si>
    <t>Germany</t>
  </si>
  <si>
    <t>Greece</t>
  </si>
  <si>
    <t>Guadeloupe</t>
  </si>
  <si>
    <t>Hungary</t>
  </si>
  <si>
    <t>Iceland</t>
  </si>
  <si>
    <t>India</t>
  </si>
  <si>
    <t>Iraq</t>
  </si>
  <si>
    <t>Ireland</t>
  </si>
  <si>
    <t>Israel</t>
  </si>
  <si>
    <t>Italy</t>
  </si>
  <si>
    <t>Jamaica</t>
  </si>
  <si>
    <t>Jordan</t>
  </si>
  <si>
    <t>15,16</t>
  </si>
  <si>
    <t>Kyrgyzstan</t>
  </si>
  <si>
    <t>Latvia</t>
  </si>
  <si>
    <t>Lebanon</t>
  </si>
  <si>
    <t>Liechtenstein</t>
  </si>
  <si>
    <t>Lithuania</t>
  </si>
  <si>
    <t>Luxembourg</t>
  </si>
  <si>
    <t>Madagascar</t>
  </si>
  <si>
    <t>Malaysia</t>
  </si>
  <si>
    <t>Malta</t>
  </si>
  <si>
    <t>Martinique</t>
  </si>
  <si>
    <t>Mauritius</t>
  </si>
  <si>
    <t>Monaco</t>
  </si>
  <si>
    <t>Montenegro</t>
  </si>
  <si>
    <t>Morocco</t>
  </si>
  <si>
    <t>Netherlands</t>
  </si>
  <si>
    <t>Niger</t>
  </si>
  <si>
    <t>Norway</t>
  </si>
  <si>
    <t>Panama</t>
  </si>
  <si>
    <t>Poland</t>
  </si>
  <si>
    <t>Portugal</t>
  </si>
  <si>
    <t>Republic of Moldova</t>
  </si>
  <si>
    <t>Réunion</t>
  </si>
  <si>
    <t>Romania</t>
  </si>
  <si>
    <t>Russian Federation</t>
  </si>
  <si>
    <t>Saint Vincent and the Grenadines</t>
  </si>
  <si>
    <t>Senegal</t>
  </si>
  <si>
    <t>Serbia</t>
  </si>
  <si>
    <t>Singapore</t>
  </si>
  <si>
    <t>21,22</t>
  </si>
  <si>
    <t>Slovakia</t>
  </si>
  <si>
    <t>Slovenia</t>
  </si>
  <si>
    <t>South Africa</t>
  </si>
  <si>
    <t>Spain</t>
  </si>
  <si>
    <t>Sri Lanka</t>
  </si>
  <si>
    <t>State of Palestine</t>
  </si>
  <si>
    <t>25,26</t>
  </si>
  <si>
    <t>Suriname</t>
  </si>
  <si>
    <t>27,28</t>
  </si>
  <si>
    <t>Sweden</t>
  </si>
  <si>
    <t>Syrian Arab Republic</t>
  </si>
  <si>
    <t>Thailand</t>
  </si>
  <si>
    <t>The former Yugoslav Republic of Macedonia</t>
  </si>
  <si>
    <t>Togo</t>
  </si>
  <si>
    <t>Trinidad and Tobago</t>
  </si>
  <si>
    <t>Tunisia</t>
  </si>
  <si>
    <t>Turkey</t>
  </si>
  <si>
    <t>Ukraine</t>
  </si>
  <si>
    <t>United Arab Emirates</t>
  </si>
  <si>
    <t>United Kingdom of Great Britain and Northern Ireland</t>
  </si>
  <si>
    <t>Yemen</t>
  </si>
  <si>
    <t>Zambia</t>
  </si>
  <si>
    <t>Zimbabwe</t>
  </si>
  <si>
    <t>Sources:</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</si>
  <si>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</si>
  <si>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October 2016.)</t>
    </r>
  </si>
  <si>
    <t>Footnotes:</t>
  </si>
  <si>
    <t>Data refer to Dhaka city only. Data are from Dhaka City Corporation.</t>
  </si>
  <si>
    <t>Estimated data.</t>
  </si>
  <si>
    <t>Waste from hospitals only.</t>
  </si>
  <si>
    <t>Data refer to biomedical waste.</t>
  </si>
  <si>
    <t>Data refer to hazardous waste for the two cities: Ouagadougou and Bobo Dioulasso.</t>
  </si>
  <si>
    <t>Statistical coverage has broadened from industrial and daily living sources to the following five parts: industrial, agricultural, urban living, motor vehicles and centralized pollution treatment facilities.</t>
  </si>
  <si>
    <t>Pathological solid waste from hospitals, clinics and ash from incineration.</t>
  </si>
  <si>
    <t>It should be clarified that only those establishments categorized as major generators of hazardous waste (generating more than 1,000 kilograms per month) submitted reports for the 2007 accounting period.</t>
  </si>
  <si>
    <t>This information is updated and calculated based on the information provided by the Regional and/or local Environmental Authorities of the country, from Chapter III of the Register of Hazardous Waste Generators, as of October 31, 2013 (closing date for the generation information for the National Report on Generation and Management of Hazardous Waste in Colombia - Year 2012).</t>
  </si>
  <si>
    <t>Eurostat estimate (phased out)</t>
  </si>
  <si>
    <t>Partial total.</t>
  </si>
  <si>
    <t>Environmental Survey of medical services activity in Iraq for the year 2008.</t>
  </si>
  <si>
    <t>The clear difference between the data of years 2010 and 2011 is because in 2010, Phosphogypsum was classified as a liquid chemical substance and this classification was modified to be more realistic since this substance is disposed of in its solid state, and the same goes for the 2008 data where the Phosphogypsum was at 1,200,000 tons and was classified as solid whereas in 2009 Phosphogypsum reached only 0.3 tons while liquid Phosphogypsum reached 2,322,630 m3.</t>
  </si>
  <si>
    <t>Phosphogypsum regarded as solid waste and included in the estimate.</t>
  </si>
  <si>
    <t>Only data related to pharmaceutical wastes are available for the year 1998.</t>
  </si>
  <si>
    <t>This quantity represents biomedical waste only.</t>
  </si>
  <si>
    <t>Data refer only to the amount of hospital waste (Clinical waste from medical care in hospitals, medical centres and clinics. Basel Convention, Annex I Y1) collected in the districts of Panama (capital) and San Miguelito. Source: Directorate of Urban and Household Sanitation (1995-2006), Authority for Urban and Household Sanitation (2007-2012). Obtained by request of administrative records.</t>
  </si>
  <si>
    <t>Data on volume of salvaged and detoxified waste.</t>
  </si>
  <si>
    <t>Figures are for quantities of hazardous wastes collected by licenced collectors and do not reflect quantity of hazardous wastes generated.</t>
  </si>
  <si>
    <t>Units are in cubic metres.</t>
  </si>
  <si>
    <t>2011 National Waste Information Baseline Study.</t>
  </si>
  <si>
    <t>Data refer to waste from health care private centres taken from the Medical Environmental Survey.</t>
  </si>
  <si>
    <t>Not including data from the private sector healthcare centers.</t>
  </si>
  <si>
    <t>The figures cover the capital city (district Paramaribo) and the second largest district of Wanica.</t>
  </si>
  <si>
    <t>Unit: thousand cubic meters. For the categories : agriculture, forestry and fishing, manufacturing, other economic activities, households and total waste generation.</t>
  </si>
  <si>
    <t>Data covers manufacturing section only.</t>
  </si>
  <si>
    <t>Data refer to Polychlorinated Biphenyls (PCB) waste.</t>
  </si>
  <si>
    <t>Data refer to industrial hazardous wastes.</t>
  </si>
  <si>
    <t>Data refer to city of Harare.</t>
  </si>
  <si>
    <t>Definitions &amp; Technical notes:</t>
  </si>
  <si>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</si>
  <si>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</si>
  <si>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t>… denotes no data available.</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</si>
  <si>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</si>
  <si>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The degree to which this represents the real amount of hazardous waste treated or disposed in the country will depend on how well the sector is regulated and policed. Data quality and comparability are therefore limited and trends should be interpreted with care.</t>
  </si>
  <si>
    <t>Significant change of quantities is due to corrected data provided by the BiH entity Federal Institute for Statistics for 2010 and 2012.</t>
  </si>
  <si>
    <t>The data provided from 1995 till 2002 was based on calculated quantity, as total quantity of industrial waste generated without classification (hazardous or non-hazardous) adopted by Basel Convention. Since 2003, the data were based on classifications as adopted by Basel Convention.</t>
  </si>
  <si>
    <t>Data refer to health care centres' waste taken from the Environmental Survey for Health Care Centers.</t>
  </si>
  <si>
    <r>
      <t>Date of release:</t>
    </r>
    <r>
      <rPr>
        <sz val="12"/>
        <rFont val="Arial"/>
        <family val="2"/>
      </rPr>
      <t xml:space="preserve"> November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</si>
</sst>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 ###\ ###\ ##0"/>
    <numFmt numFmtId="166" formatCode="0.0"/>
    <numFmt numFmtId="167" formatCode="###\ ###\ ##0"/>
  </numFmts>
  <fonts count="35" x14ac:knownFonts="1">
    <font>
      <sz val="11"/>
      <color theme="1"/>
      <name val="Calibri"/>
      <family val="2"/>
      <scheme val="minor"/>
    </font>
    <font>
      <sz val="11"/>
      <color theme="1"/>
      <name val="Calibri"/>
      <family val="2"/>
      <scheme val="minor"/>
    </font>
    <font>
      <sz val="10"/>
      <name val="Arial"/>
      <family val="2"/>
    </font>
    <font>
      <sz val="8"/>
      <name val="Arial"/>
      <family val="2"/>
    </font>
    <font>
      <i/>
      <vertAlign val="superscript"/>
      <sz val="8"/>
      <name val="Arial"/>
      <family val="2"/>
    </font>
    <font>
      <i/>
      <vertAlign val="superscript"/>
      <sz val="10"/>
      <name val="Arial"/>
      <family val="2"/>
    </font>
    <font>
      <b/>
      <sz val="15"/>
      <name val="Arial"/>
      <family val="2"/>
    </font>
    <font>
      <b/>
      <sz val="8"/>
      <name val="Arial"/>
      <family val="2"/>
    </font>
    <font>
      <b/>
      <i/>
      <vertAlign val="superscript"/>
      <sz val="8"/>
      <name val="Arial"/>
      <family val="2"/>
    </font>
    <font>
      <b/>
      <sz val="10"/>
      <name val="Arial"/>
      <family val="2"/>
    </font>
    <font>
      <b/>
      <sz val="13"/>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sz val="10"/>
      <color indexed="9"/>
      <name val="Arial"/>
      <family val="2"/>
    </font>
    <font>
      <sz val="8"/>
      <color theme="0"/>
      <name val="Arial"/>
      <family val="2"/>
    </font>
    <font>
      <sz val="10"/>
      <color theme="0"/>
      <name val="Arial"/>
      <family val="2"/>
    </font>
    <font>
      <b/>
      <sz val="8"/>
      <color indexed="9"/>
      <name val="Arial"/>
      <family val="2"/>
    </font>
    <font>
      <b/>
      <sz val="10"/>
      <color indexed="8"/>
      <name val="Arial"/>
      <family val="2"/>
    </font>
    <font>
      <b/>
      <i/>
      <sz val="7"/>
      <name val="Arial"/>
      <family val="2"/>
    </font>
    <font>
      <i/>
      <sz val="7"/>
      <name val="Arial"/>
      <family val="2"/>
    </font>
    <font>
      <i/>
      <vertAlign val="superscript"/>
      <sz val="8"/>
      <color theme="1"/>
      <name val="Arial"/>
      <family val="2"/>
    </font>
    <font>
      <b/>
      <i/>
      <u/>
      <sz val="9"/>
      <name val="Arial"/>
      <family val="2"/>
    </font>
    <font>
      <b/>
      <i/>
      <u/>
      <sz val="8"/>
      <name val="Arial"/>
      <family val="2"/>
    </font>
    <font>
      <b/>
      <i/>
      <u/>
      <vertAlign val="superscript"/>
      <sz val="8"/>
      <name val="Arial"/>
      <family val="2"/>
    </font>
    <font>
      <u/>
      <sz val="11"/>
      <color theme="10"/>
      <name val="Calibri"/>
      <family val="2"/>
      <scheme val="minor"/>
    </font>
    <font>
      <u/>
      <sz val="8"/>
      <color theme="10"/>
      <name val="Arial"/>
      <family val="2"/>
    </font>
    <font>
      <b/>
      <u/>
      <sz val="8"/>
      <name val="Arial"/>
      <family val="2"/>
    </font>
    <font>
      <sz val="9"/>
      <name val="Arial"/>
      <family val="2"/>
    </font>
    <font>
      <b/>
      <u/>
      <sz val="9"/>
      <name val="Arial"/>
      <family val="2"/>
    </font>
    <font>
      <b/>
      <i/>
      <u/>
      <sz val="7"/>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2" fillId="0" borderId="0"/>
    <xf numFmtId="0" fontId="14" fillId="0" borderId="0"/>
    <xf numFmtId="0" fontId="14" fillId="0" borderId="0"/>
    <xf numFmtId="0" fontId="1" fillId="0" borderId="0"/>
    <xf numFmtId="0" fontId="28" fillId="0" borderId="0" applyNumberFormat="0" applyFill="0" applyBorder="0" applyAlignment="0" applyProtection="0"/>
    <xf numFmtId="0" fontId="34" fillId="0" borderId="0"/>
    <xf numFmtId="0" fontId="1" fillId="0" borderId="0"/>
  </cellStyleXfs>
  <cellXfs count="126">
    <xf numFmtId="0" fontId="0" fillId="0" borderId="0" xfId="0"/>
    <xf numFmtId="0" fontId="3" fillId="0" borderId="0" xfId="1" applyFont="1" applyProtection="1">
      <protection locked="0"/>
    </xf>
    <xf numFmtId="164" fontId="3" fillId="0" borderId="0" xfId="1" applyNumberFormat="1" applyFont="1" applyAlignment="1" applyProtection="1">
      <alignment horizontal="right"/>
      <protection locked="0"/>
    </xf>
    <xf numFmtId="0" fontId="4" fillId="0" borderId="0" xfId="1" applyFont="1" applyAlignment="1" applyProtection="1">
      <alignment horizontal="left"/>
      <protection locked="0"/>
    </xf>
    <xf numFmtId="164" fontId="3" fillId="0" borderId="0" xfId="1" applyNumberFormat="1" applyFont="1" applyProtection="1">
      <protection locked="0"/>
    </xf>
    <xf numFmtId="0" fontId="5" fillId="0" borderId="0" xfId="1" applyFont="1" applyProtection="1">
      <protection locked="0"/>
    </xf>
    <xf numFmtId="0" fontId="2" fillId="0" borderId="0" xfId="1" applyProtection="1">
      <protection locked="0"/>
    </xf>
    <xf numFmtId="0" fontId="3" fillId="2" borderId="0" xfId="1" applyFont="1" applyFill="1" applyProtection="1">
      <protection locked="0"/>
    </xf>
    <xf numFmtId="164" fontId="3" fillId="2" borderId="0" xfId="1" applyNumberFormat="1" applyFont="1" applyFill="1" applyAlignment="1" applyProtection="1">
      <alignment horizontal="right"/>
      <protection locked="0"/>
    </xf>
    <xf numFmtId="0" fontId="4" fillId="2" borderId="0" xfId="1" applyFont="1" applyFill="1" applyAlignment="1" applyProtection="1">
      <alignment horizontal="left"/>
      <protection locked="0"/>
    </xf>
    <xf numFmtId="164" fontId="3" fillId="2" borderId="0" xfId="1" applyNumberFormat="1" applyFont="1" applyFill="1" applyProtection="1">
      <protection locked="0"/>
    </xf>
    <xf numFmtId="0" fontId="5" fillId="2" borderId="0" xfId="1" applyFont="1" applyFill="1" applyProtection="1">
      <protection locked="0"/>
    </xf>
    <xf numFmtId="164" fontId="3" fillId="2" borderId="0" xfId="1" applyNumberFormat="1" applyFont="1" applyFill="1" applyAlignment="1" applyProtection="1">
      <alignment horizontal="right"/>
      <protection hidden="1"/>
    </xf>
    <xf numFmtId="0" fontId="6" fillId="2" borderId="0" xfId="1" applyFont="1" applyFill="1" applyAlignment="1" applyProtection="1">
      <alignment horizontal="left"/>
      <protection hidden="1"/>
    </xf>
    <xf numFmtId="164" fontId="7" fillId="2" borderId="0" xfId="1" applyNumberFormat="1" applyFont="1" applyFill="1" applyAlignment="1" applyProtection="1">
      <alignment horizontal="right"/>
      <protection hidden="1"/>
    </xf>
    <xf numFmtId="0" fontId="8" fillId="2" borderId="0" xfId="1" applyFont="1" applyFill="1" applyAlignment="1" applyProtection="1">
      <alignment horizontal="left"/>
      <protection hidden="1"/>
    </xf>
    <xf numFmtId="0" fontId="4" fillId="2" borderId="0" xfId="1" applyFont="1" applyFill="1" applyAlignment="1" applyProtection="1">
      <alignment horizontal="left"/>
      <protection hidden="1"/>
    </xf>
    <xf numFmtId="164" fontId="3" fillId="2" borderId="0" xfId="1" applyNumberFormat="1" applyFont="1" applyFill="1" applyProtection="1">
      <protection hidden="1"/>
    </xf>
    <xf numFmtId="0" fontId="5" fillId="2" borderId="0" xfId="1" applyFont="1" applyFill="1" applyProtection="1">
      <protection hidden="1"/>
    </xf>
    <xf numFmtId="0" fontId="2" fillId="0" borderId="0" xfId="1" applyProtection="1">
      <protection hidden="1"/>
    </xf>
    <xf numFmtId="0" fontId="9" fillId="2" borderId="0" xfId="1" applyFont="1" applyFill="1" applyProtection="1">
      <protection hidden="1"/>
    </xf>
    <xf numFmtId="0" fontId="10" fillId="2" borderId="0" xfId="1" applyFont="1" applyFill="1" applyProtection="1">
      <protection hidden="1"/>
    </xf>
    <xf numFmtId="49" fontId="11" fillId="2" borderId="0" xfId="1" applyNumberFormat="1" applyFont="1" applyFill="1" applyAlignment="1" applyProtection="1">
      <alignment horizontal="right"/>
      <protection hidden="1"/>
    </xf>
    <xf numFmtId="0" fontId="7" fillId="2" borderId="0" xfId="1" applyFont="1" applyFill="1" applyProtection="1">
      <protection locked="0"/>
    </xf>
    <xf numFmtId="164" fontId="7" fillId="2" borderId="0" xfId="1" applyNumberFormat="1" applyFont="1" applyFill="1" applyAlignment="1" applyProtection="1">
      <alignment horizontal="right"/>
      <protection locked="0"/>
    </xf>
    <xf numFmtId="0" fontId="8" fillId="2" borderId="0" xfId="1" applyFont="1" applyFill="1" applyAlignment="1" applyProtection="1">
      <alignment horizontal="left"/>
      <protection locked="0"/>
    </xf>
    <xf numFmtId="0" fontId="13" fillId="2" borderId="0" xfId="1" applyFont="1" applyFill="1" applyAlignment="1" applyProtection="1">
      <protection locked="0"/>
    </xf>
    <xf numFmtId="0" fontId="7" fillId="2" borderId="0" xfId="1" applyFont="1" applyFill="1" applyProtection="1">
      <protection hidden="1"/>
    </xf>
    <xf numFmtId="0" fontId="13" fillId="2" borderId="0" xfId="1" applyFont="1" applyFill="1" applyBorder="1" applyProtection="1">
      <protection hidden="1"/>
    </xf>
    <xf numFmtId="164" fontId="3" fillId="2" borderId="0" xfId="1" applyNumberFormat="1" applyFont="1" applyFill="1" applyBorder="1" applyAlignment="1" applyProtection="1">
      <alignment horizontal="right"/>
      <protection hidden="1"/>
    </xf>
    <xf numFmtId="0" fontId="4" fillId="2" borderId="0" xfId="1" applyFont="1" applyFill="1" applyBorder="1" applyAlignment="1" applyProtection="1">
      <alignment horizontal="left"/>
      <protection hidden="1"/>
    </xf>
    <xf numFmtId="164" fontId="3" fillId="2" borderId="0" xfId="1" applyNumberFormat="1" applyFont="1" applyFill="1" applyBorder="1" applyProtection="1">
      <protection hidden="1"/>
    </xf>
    <xf numFmtId="0" fontId="5" fillId="2" borderId="0" xfId="1" applyFont="1" applyFill="1" applyBorder="1" applyProtection="1">
      <protection hidden="1"/>
    </xf>
    <xf numFmtId="165" fontId="15" fillId="4" borderId="4" xfId="2" applyNumberFormat="1" applyFont="1" applyFill="1" applyBorder="1" applyAlignment="1" applyProtection="1">
      <alignment horizontal="right" wrapText="1"/>
      <protection hidden="1"/>
    </xf>
    <xf numFmtId="165" fontId="15" fillId="4" borderId="5" xfId="2" applyNumberFormat="1" applyFont="1" applyFill="1" applyBorder="1" applyAlignment="1" applyProtection="1">
      <alignment horizontal="right" wrapText="1"/>
      <protection hidden="1"/>
    </xf>
    <xf numFmtId="165" fontId="15" fillId="4" borderId="6" xfId="2" applyNumberFormat="1" applyFont="1" applyFill="1" applyBorder="1" applyAlignment="1" applyProtection="1">
      <alignment horizontal="right" wrapText="1"/>
      <protection hidden="1"/>
    </xf>
    <xf numFmtId="165" fontId="15" fillId="4" borderId="7" xfId="2" applyNumberFormat="1" applyFont="1" applyFill="1" applyBorder="1" applyAlignment="1" applyProtection="1">
      <alignment horizontal="right" wrapText="1"/>
      <protection hidden="1"/>
    </xf>
    <xf numFmtId="165" fontId="15" fillId="4" borderId="0" xfId="2" applyNumberFormat="1" applyFont="1" applyFill="1" applyBorder="1" applyAlignment="1" applyProtection="1">
      <alignment horizontal="right" wrapText="1"/>
      <protection hidden="1"/>
    </xf>
    <xf numFmtId="165" fontId="15" fillId="4" borderId="8" xfId="2" applyNumberFormat="1" applyFont="1" applyFill="1" applyBorder="1" applyAlignment="1" applyProtection="1">
      <alignment horizontal="right" wrapText="1"/>
      <protection hidden="1"/>
    </xf>
    <xf numFmtId="165" fontId="15" fillId="4" borderId="9" xfId="2" applyNumberFormat="1" applyFont="1" applyFill="1" applyBorder="1" applyAlignment="1" applyProtection="1">
      <alignment horizontal="right" wrapText="1"/>
      <protection hidden="1"/>
    </xf>
    <xf numFmtId="165" fontId="15" fillId="4" borderId="10" xfId="2" applyNumberFormat="1" applyFont="1" applyFill="1" applyBorder="1" applyAlignment="1" applyProtection="1">
      <alignment horizontal="right" wrapText="1"/>
      <protection hidden="1"/>
    </xf>
    <xf numFmtId="165" fontId="15" fillId="4" borderId="11" xfId="2" applyNumberFormat="1" applyFont="1" applyFill="1" applyBorder="1" applyAlignment="1" applyProtection="1">
      <alignment horizontal="right" wrapText="1"/>
      <protection hidden="1"/>
    </xf>
    <xf numFmtId="0" fontId="7" fillId="2" borderId="0" xfId="1" applyFont="1" applyFill="1" applyBorder="1" applyProtection="1">
      <protection hidden="1"/>
    </xf>
    <xf numFmtId="164" fontId="7" fillId="2" borderId="0" xfId="1" applyNumberFormat="1" applyFont="1" applyFill="1" applyBorder="1" applyAlignment="1" applyProtection="1">
      <alignment horizontal="right"/>
      <protection hidden="1"/>
    </xf>
    <xf numFmtId="165" fontId="15" fillId="2" borderId="0" xfId="2" applyNumberFormat="1" applyFont="1" applyFill="1" applyBorder="1" applyAlignment="1" applyProtection="1">
      <alignment horizontal="right" wrapText="1"/>
      <protection hidden="1"/>
    </xf>
    <xf numFmtId="0" fontId="2" fillId="2" borderId="0" xfId="1" applyFill="1" applyBorder="1" applyProtection="1">
      <protection hidden="1"/>
    </xf>
    <xf numFmtId="0" fontId="16" fillId="2" borderId="0" xfId="1" applyFont="1" applyFill="1" applyBorder="1" applyProtection="1">
      <protection hidden="1"/>
    </xf>
    <xf numFmtId="0" fontId="2" fillId="0" borderId="0" xfId="1" applyBorder="1" applyProtection="1">
      <protection hidden="1"/>
    </xf>
    <xf numFmtId="2" fontId="17" fillId="0" borderId="0" xfId="3" applyNumberFormat="1" applyFont="1" applyFill="1" applyBorder="1" applyAlignment="1" applyProtection="1">
      <alignment horizontal="left" vertical="center"/>
      <protection hidden="1"/>
    </xf>
    <xf numFmtId="0" fontId="17" fillId="0" borderId="0" xfId="1" applyFont="1" applyProtection="1">
      <protection hidden="1"/>
    </xf>
    <xf numFmtId="0" fontId="18" fillId="0" borderId="0" xfId="1" applyNumberFormat="1" applyFont="1" applyFill="1" applyAlignment="1" applyProtection="1">
      <alignment horizontal="right" vertical="center"/>
      <protection hidden="1"/>
    </xf>
    <xf numFmtId="0" fontId="18" fillId="0" borderId="0" xfId="1" applyNumberFormat="1" applyFont="1" applyFill="1" applyAlignment="1" applyProtection="1">
      <alignment horizontal="right" vertical="center" wrapText="1"/>
      <protection hidden="1"/>
    </xf>
    <xf numFmtId="0" fontId="18" fillId="0" borderId="0" xfId="1" applyNumberFormat="1" applyFont="1" applyFill="1" applyAlignment="1" applyProtection="1">
      <alignment horizontal="right"/>
      <protection hidden="1"/>
    </xf>
    <xf numFmtId="0" fontId="19" fillId="0" borderId="0" xfId="1" applyFont="1" applyProtection="1">
      <protection hidden="1"/>
    </xf>
    <xf numFmtId="0" fontId="20" fillId="0" borderId="0" xfId="1" applyNumberFormat="1" applyFont="1" applyFill="1" applyProtection="1">
      <protection hidden="1"/>
    </xf>
    <xf numFmtId="166" fontId="18" fillId="0" borderId="0" xfId="1" applyNumberFormat="1" applyFont="1" applyAlignment="1" applyProtection="1">
      <alignment horizontal="right"/>
      <protection hidden="1"/>
    </xf>
    <xf numFmtId="166" fontId="18" fillId="0" borderId="0" xfId="1" applyNumberFormat="1" applyFont="1" applyProtection="1">
      <protection hidden="1"/>
    </xf>
    <xf numFmtId="2" fontId="21" fillId="5" borderId="0" xfId="3" applyNumberFormat="1" applyFont="1" applyFill="1" applyBorder="1" applyAlignment="1" applyProtection="1">
      <alignment horizontal="left" vertical="center"/>
      <protection locked="0"/>
    </xf>
    <xf numFmtId="0" fontId="22"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protection locked="0"/>
    </xf>
    <xf numFmtId="0" fontId="8"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left" vertical="center" wrapText="1"/>
      <protection locked="0"/>
    </xf>
    <xf numFmtId="0" fontId="7" fillId="6" borderId="0" xfId="1" applyFont="1" applyFill="1" applyAlignment="1" applyProtection="1">
      <alignment horizontal="center" vertical="center"/>
      <protection locked="0"/>
    </xf>
    <xf numFmtId="0" fontId="3" fillId="7" borderId="0" xfId="1" applyFont="1" applyFill="1" applyAlignment="1" applyProtection="1">
      <alignment wrapText="1"/>
      <protection locked="0"/>
    </xf>
    <xf numFmtId="0" fontId="3" fillId="7" borderId="0" xfId="1" applyFont="1" applyFill="1" applyProtection="1">
      <protection locked="0"/>
    </xf>
    <xf numFmtId="167" fontId="3" fillId="7" borderId="0" xfId="1" applyNumberFormat="1" applyFont="1" applyFill="1" applyAlignment="1" applyProtection="1">
      <alignment horizontal="right"/>
      <protection locked="0"/>
    </xf>
    <xf numFmtId="0" fontId="4" fillId="7" borderId="0" xfId="1" applyFont="1" applyFill="1" applyAlignment="1" applyProtection="1">
      <alignment horizontal="left"/>
      <protection locked="0"/>
    </xf>
    <xf numFmtId="0" fontId="2" fillId="0" borderId="0" xfId="1" applyFill="1" applyProtection="1">
      <protection locked="0"/>
    </xf>
    <xf numFmtId="164" fontId="3" fillId="7" borderId="0" xfId="1" applyNumberFormat="1" applyFont="1" applyFill="1" applyAlignment="1" applyProtection="1">
      <alignment horizontal="right"/>
      <protection locked="0"/>
    </xf>
    <xf numFmtId="0" fontId="3" fillId="0" borderId="0" xfId="1" applyFont="1" applyAlignment="1" applyProtection="1">
      <alignment wrapText="1"/>
      <protection locked="0"/>
    </xf>
    <xf numFmtId="167" fontId="3" fillId="0" borderId="0" xfId="1" applyNumberFormat="1" applyFont="1" applyAlignment="1" applyProtection="1">
      <alignment horizontal="right"/>
      <protection locked="0"/>
    </xf>
    <xf numFmtId="0" fontId="24" fillId="7" borderId="0" xfId="4" applyFont="1" applyFill="1"/>
    <xf numFmtId="0" fontId="2" fillId="7" borderId="0" xfId="1" applyFill="1" applyProtection="1">
      <protection locked="0"/>
    </xf>
    <xf numFmtId="0" fontId="3" fillId="0" borderId="0" xfId="1" applyFont="1" applyFill="1" applyAlignment="1" applyProtection="1">
      <alignment wrapText="1"/>
      <protection locked="0"/>
    </xf>
    <xf numFmtId="0" fontId="3" fillId="0" borderId="0" xfId="1" applyFont="1" applyFill="1" applyProtection="1">
      <protection locked="0"/>
    </xf>
    <xf numFmtId="167" fontId="3" fillId="0" borderId="0" xfId="1" applyNumberFormat="1" applyFont="1" applyFill="1" applyAlignment="1" applyProtection="1">
      <alignment horizontal="right"/>
      <protection locked="0"/>
    </xf>
    <xf numFmtId="0" fontId="4" fillId="0" borderId="0" xfId="1" applyFont="1" applyFill="1" applyAlignment="1" applyProtection="1">
      <alignment horizontal="left"/>
      <protection locked="0"/>
    </xf>
    <xf numFmtId="0" fontId="4" fillId="0" borderId="0" xfId="1" applyFont="1" applyFill="1" applyAlignment="1" applyProtection="1">
      <alignment horizontal="right"/>
      <protection locked="0"/>
    </xf>
    <xf numFmtId="0" fontId="3" fillId="6" borderId="0" xfId="1" applyFont="1" applyFill="1" applyProtection="1">
      <protection locked="0"/>
    </xf>
    <xf numFmtId="164" fontId="3" fillId="6" borderId="0" xfId="1" applyNumberFormat="1" applyFont="1" applyFill="1" applyAlignment="1" applyProtection="1">
      <alignment horizontal="right"/>
      <protection locked="0"/>
    </xf>
    <xf numFmtId="0" fontId="4" fillId="6" borderId="0" xfId="1" applyFont="1" applyFill="1" applyAlignment="1" applyProtection="1">
      <alignment horizontal="left"/>
      <protection locked="0"/>
    </xf>
    <xf numFmtId="164" fontId="3" fillId="6" borderId="0" xfId="1" applyNumberFormat="1" applyFont="1" applyFill="1" applyProtection="1">
      <protection locked="0"/>
    </xf>
    <xf numFmtId="0" fontId="5" fillId="6" borderId="0" xfId="1" applyFont="1" applyFill="1" applyProtection="1">
      <protection locked="0"/>
    </xf>
    <xf numFmtId="164" fontId="3" fillId="0" borderId="0" xfId="1" applyNumberFormat="1" applyFont="1" applyFill="1" applyAlignment="1" applyProtection="1">
      <alignment wrapText="1"/>
      <protection locked="0"/>
    </xf>
    <xf numFmtId="49" fontId="3" fillId="0" borderId="0" xfId="1" applyNumberFormat="1" applyFont="1" applyFill="1" applyAlignment="1" applyProtection="1">
      <alignment wrapText="1"/>
      <protection locked="0"/>
    </xf>
    <xf numFmtId="164"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5" fillId="0" borderId="0" xfId="1" applyFont="1" applyFill="1" applyProtection="1">
      <protection locked="0"/>
    </xf>
    <xf numFmtId="0" fontId="25" fillId="0" borderId="0" xfId="1" applyFont="1" applyAlignment="1" applyProtection="1">
      <protection locked="0"/>
    </xf>
    <xf numFmtId="164" fontId="26" fillId="0" borderId="0" xfId="1" applyNumberFormat="1" applyFont="1" applyAlignment="1" applyProtection="1">
      <alignment horizontal="right"/>
      <protection locked="0"/>
    </xf>
    <xf numFmtId="0" fontId="27" fillId="0" borderId="0" xfId="1" applyFont="1" applyAlignment="1" applyProtection="1">
      <alignment horizontal="left"/>
      <protection locked="0"/>
    </xf>
    <xf numFmtId="164" fontId="3" fillId="0" borderId="0" xfId="1" applyNumberFormat="1" applyFont="1" applyAlignment="1" applyProtection="1">
      <protection locked="0"/>
    </xf>
    <xf numFmtId="0" fontId="5" fillId="0" borderId="0" xfId="1" applyFont="1" applyAlignment="1" applyProtection="1">
      <alignment wrapText="1"/>
      <protection locked="0"/>
    </xf>
    <xf numFmtId="49" fontId="3" fillId="0" borderId="0" xfId="1" applyNumberFormat="1" applyFont="1" applyAlignment="1" applyProtection="1">
      <protection locked="0"/>
    </xf>
    <xf numFmtId="164" fontId="3" fillId="0" borderId="0" xfId="1" applyNumberFormat="1" applyFont="1" applyAlignment="1" applyProtection="1">
      <alignment horizontal="right" wrapText="1"/>
      <protection locked="0"/>
    </xf>
    <xf numFmtId="0" fontId="4" fillId="0" borderId="0" xfId="1" applyFont="1" applyAlignment="1" applyProtection="1">
      <alignment horizontal="left" wrapText="1"/>
      <protection locked="0"/>
    </xf>
    <xf numFmtId="164" fontId="3" fillId="0" borderId="0" xfId="1" applyNumberFormat="1" applyFont="1" applyAlignment="1" applyProtection="1">
      <alignment wrapText="1"/>
      <protection locked="0"/>
    </xf>
    <xf numFmtId="0" fontId="25" fillId="0" borderId="0" xfId="1" applyFont="1" applyAlignment="1" applyProtection="1">
      <alignment horizontal="left"/>
      <protection locked="0"/>
    </xf>
    <xf numFmtId="0" fontId="30" fillId="0" borderId="0" xfId="1" applyFont="1" applyAlignment="1" applyProtection="1">
      <alignment wrapText="1"/>
      <protection locked="0"/>
    </xf>
    <xf numFmtId="164" fontId="30" fillId="0" borderId="0" xfId="1" applyNumberFormat="1" applyFont="1" applyAlignment="1" applyProtection="1">
      <alignment horizontal="right" wrapText="1"/>
      <protection locked="0"/>
    </xf>
    <xf numFmtId="0" fontId="27" fillId="0" borderId="0" xfId="1" applyFont="1" applyAlignment="1" applyProtection="1">
      <alignment horizontal="left" wrapText="1"/>
      <protection locked="0"/>
    </xf>
    <xf numFmtId="0" fontId="15" fillId="0" borderId="0" xfId="3" applyFont="1" applyFill="1" applyBorder="1" applyAlignment="1">
      <alignment wrapText="1"/>
    </xf>
    <xf numFmtId="0" fontId="31" fillId="0" borderId="0" xfId="1" applyFont="1" applyAlignment="1">
      <alignment horizontal="left" vertical="top"/>
    </xf>
    <xf numFmtId="0" fontId="3" fillId="0" borderId="0" xfId="1" applyFont="1" applyAlignment="1" applyProtection="1">
      <alignment horizontal="right"/>
      <protection locked="0"/>
    </xf>
    <xf numFmtId="0" fontId="32" fillId="0" borderId="0" xfId="1" applyFont="1" applyAlignment="1" applyProtection="1">
      <protection locked="0"/>
    </xf>
    <xf numFmtId="0" fontId="1" fillId="0" borderId="0" xfId="4" applyAlignment="1"/>
    <xf numFmtId="0" fontId="4" fillId="0" borderId="0" xfId="1" applyFont="1" applyAlignment="1" applyProtection="1">
      <alignment wrapText="1"/>
      <protection locked="0"/>
    </xf>
    <xf numFmtId="0" fontId="33" fillId="0" borderId="0" xfId="1" applyFont="1" applyAlignment="1" applyProtection="1">
      <alignment wrapText="1"/>
      <protection locked="0"/>
    </xf>
    <xf numFmtId="0" fontId="3" fillId="0" borderId="0" xfId="1" applyFont="1" applyAlignment="1" applyProtection="1">
      <alignment horizontal="left" wrapText="1"/>
      <protection locked="0"/>
    </xf>
    <xf numFmtId="0" fontId="1" fillId="0" borderId="0" xfId="4" applyAlignment="1"/>
    <xf numFmtId="0" fontId="15" fillId="0" borderId="0" xfId="3" applyFont="1" applyFill="1" applyBorder="1" applyAlignment="1">
      <alignment horizontal="left" wrapText="1"/>
    </xf>
    <xf numFmtId="0" fontId="7" fillId="0" borderId="0" xfId="1" applyFont="1" applyAlignment="1" applyProtection="1">
      <alignment horizontal="left" wrapText="1"/>
      <protection locked="0"/>
    </xf>
    <xf numFmtId="0" fontId="1" fillId="0" borderId="0" xfId="4" applyFont="1" applyAlignment="1"/>
    <xf numFmtId="0" fontId="32" fillId="0" borderId="0" xfId="1" applyFont="1" applyAlignment="1" applyProtection="1">
      <alignment horizontal="left" wrapText="1"/>
      <protection locked="0"/>
    </xf>
    <xf numFmtId="0" fontId="2" fillId="3" borderId="1" xfId="1" applyFont="1" applyFill="1" applyBorder="1" applyAlignment="1" applyProtection="1">
      <alignment horizontal="left" shrinkToFit="1"/>
      <protection locked="0"/>
    </xf>
    <xf numFmtId="0" fontId="2" fillId="3" borderId="2" xfId="1" applyFont="1" applyFill="1" applyBorder="1" applyAlignment="1" applyProtection="1">
      <alignment horizontal="left" shrinkToFit="1"/>
      <protection locked="0"/>
    </xf>
    <xf numFmtId="0" fontId="2" fillId="3" borderId="3" xfId="1" applyFont="1" applyFill="1" applyBorder="1" applyAlignment="1" applyProtection="1">
      <alignment horizontal="left" shrinkToFit="1"/>
      <protection locked="0"/>
    </xf>
    <xf numFmtId="164" fontId="23" fillId="6" borderId="0" xfId="1" applyNumberFormat="1" applyFont="1" applyFill="1" applyAlignment="1" applyProtection="1">
      <alignment horizontal="center" vertical="center" wrapText="1"/>
      <protection locked="0"/>
    </xf>
    <xf numFmtId="164" fontId="3" fillId="6" borderId="0" xfId="1" applyNumberFormat="1" applyFont="1" applyFill="1" applyAlignment="1" applyProtection="1">
      <alignment wrapText="1"/>
      <protection locked="0"/>
    </xf>
    <xf numFmtId="49" fontId="3" fillId="6" borderId="0" xfId="1" applyNumberFormat="1" applyFont="1" applyFill="1" applyAlignment="1" applyProtection="1">
      <alignment wrapText="1"/>
      <protection locked="0"/>
    </xf>
    <xf numFmtId="49" fontId="29" fillId="0" borderId="0" xfId="5" applyNumberFormat="1" applyFont="1" applyAlignment="1" applyProtection="1">
      <alignment horizontal="left"/>
      <protection locked="0"/>
    </xf>
    <xf numFmtId="0" fontId="29" fillId="0" borderId="0" xfId="5" applyFont="1" applyAlignment="1"/>
    <xf numFmtId="0" fontId="29" fillId="0" borderId="0" xfId="5" applyFont="1"/>
    <xf numFmtId="0" fontId="28" fillId="0" borderId="0" xfId="5"/>
  </cellXfs>
  <cellStyles count="8">
    <cellStyle name="Hyperlink" xfId="5" builtinId="8"/>
    <cellStyle name="Normal" xfId="0" builtinId="0"/>
    <cellStyle name="Normal 2" xfId="1"/>
    <cellStyle name="Normal 2 2" xfId="6"/>
    <cellStyle name="Normal 3" xfId="4"/>
    <cellStyle name="Normal 4" xfId="7"/>
    <cellStyle name="Normal_NOx" xfId="2"/>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Hazardous waste generation</a:t>
            </a:r>
          </a:p>
        </c:rich>
      </c:tx>
      <c:layout>
        <c:manualLayout>
          <c:xMode val="edge"/>
          <c:yMode val="edge"/>
          <c:x val="0.39207350185418227"/>
          <c:y val="4.5658590921748815E-2"/>
        </c:manualLayout>
      </c:layout>
      <c:overlay val="0"/>
      <c:spPr>
        <a:noFill/>
        <a:ln w="25400">
          <a:noFill/>
        </a:ln>
      </c:spPr>
    </c:title>
    <c:autoTitleDeleted val="0"/>
    <c:plotArea>
      <c:layout>
        <c:manualLayout>
          <c:layoutTarget val="inner"/>
          <c:xMode val="edge"/>
          <c:yMode val="edge"/>
          <c:x val="0.11067405009064836"/>
          <c:y val="0.17336585909217486"/>
          <c:w val="0.77261705930176894"/>
          <c:h val="0.52400102343949895"/>
        </c:manualLayout>
      </c:layout>
      <c:barChart>
        <c:barDir val="col"/>
        <c:grouping val="clustered"/>
        <c:varyColors val="0"/>
        <c:ser>
          <c:idx val="1"/>
          <c:order val="0"/>
          <c:spPr>
            <a:solidFill>
              <a:srgbClr val="993366"/>
            </a:solidFill>
            <a:ln w="12700">
              <a:solidFill>
                <a:srgbClr val="000000"/>
              </a:solidFill>
              <a:prstDash val="solid"/>
            </a:ln>
          </c:spPr>
          <c:invertIfNegative val="0"/>
          <c:cat>
            <c:numRef>
              <c:f>'Final Table'!$Y$28:$AS$28</c:f>
              <c:numCache>
                <c:formatCode>General</c:formatCod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'Final Table'!$Y$29:$AS$29</c:f>
              <c:numCache>
                <c:formatCode>0.0</c:formatCode>
                <c:ptCount val="21"/>
                <c:pt idx="0">
                  <c:v>0</c:v>
                </c:pt>
                <c:pt idx="1">
                  <c:v>185000</c:v>
                </c:pt>
                <c:pt idx="2">
                  <c:v>0</c:v>
                </c:pt>
                <c:pt idx="3">
                  <c:v>185000</c:v>
                </c:pt>
                <c:pt idx="4">
                  <c:v>0</c:v>
                </c:pt>
                <c:pt idx="5">
                  <c:v>0</c:v>
                </c:pt>
                <c:pt idx="6">
                  <c:v>0</c:v>
                </c:pt>
                <c:pt idx="7">
                  <c:v>0</c:v>
                </c:pt>
                <c:pt idx="8">
                  <c:v>0</c:v>
                </c:pt>
                <c:pt idx="9">
                  <c:v>325000</c:v>
                </c:pt>
                <c:pt idx="10">
                  <c:v>0</c:v>
                </c:pt>
                <c:pt idx="11">
                  <c:v>0</c:v>
                </c:pt>
                <c:pt idx="12">
                  <c:v>0</c:v>
                </c:pt>
                <c:pt idx="13">
                  <c:v>325100</c:v>
                </c:pt>
                <c:pt idx="14">
                  <c:v>0</c:v>
                </c:pt>
                <c:pt idx="15">
                  <c:v>0</c:v>
                </c:pt>
                <c:pt idx="16">
                  <c:v>0</c:v>
                </c:pt>
                <c:pt idx="17">
                  <c:v>0</c:v>
                </c:pt>
                <c:pt idx="18">
                  <c:v>0</c:v>
                </c:pt>
                <c:pt idx="19" formatCode="General">
                  <c:v>0</c:v>
                </c:pt>
                <c:pt idx="20" formatCode="General">
                  <c:v>0</c:v>
                </c:pt>
              </c:numCache>
            </c:numRef>
          </c:val>
        </c:ser>
        <c:dLbls>
          <c:showLegendKey val="0"/>
          <c:showVal val="0"/>
          <c:showCatName val="0"/>
          <c:showSerName val="0"/>
          <c:showPercent val="0"/>
          <c:showBubbleSize val="0"/>
        </c:dLbls>
        <c:gapWidth val="30"/>
        <c:axId val="99707904"/>
        <c:axId val="102876672"/>
      </c:barChart>
      <c:catAx>
        <c:axId val="99707904"/>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fr-FR"/>
                  <a:t>Time (year)</a:t>
                </a:r>
              </a:p>
            </c:rich>
          </c:tx>
          <c:layout>
            <c:manualLayout>
              <c:xMode val="edge"/>
              <c:yMode val="edge"/>
              <c:x val="0.80929191971166303"/>
              <c:y val="0.88400172656587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102876672"/>
        <c:crosses val="autoZero"/>
        <c:auto val="1"/>
        <c:lblAlgn val="ctr"/>
        <c:lblOffset val="100"/>
        <c:tickLblSkip val="1"/>
        <c:tickMarkSkip val="1"/>
        <c:noMultiLvlLbl val="0"/>
      </c:catAx>
      <c:valAx>
        <c:axId val="10287667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Quantity ( tonnes)</a:t>
                </a:r>
              </a:p>
            </c:rich>
          </c:tx>
          <c:layout>
            <c:manualLayout>
              <c:xMode val="edge"/>
              <c:yMode val="edge"/>
              <c:x val="7.7503471205134537E-3"/>
              <c:y val="0.148683263714842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997079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98613</xdr:colOff>
      <xdr:row>9</xdr:row>
      <xdr:rowOff>56994</xdr:rowOff>
    </xdr:from>
    <xdr:to>
      <xdr:col>21</xdr:col>
      <xdr:colOff>242047</xdr:colOff>
      <xdr:row>24</xdr:row>
      <xdr:rowOff>15369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170333</xdr:colOff>
      <xdr:row>24</xdr:row>
      <xdr:rowOff>77882</xdr:rowOff>
    </xdr:from>
    <xdr:to>
      <xdr:col>21</xdr:col>
      <xdr:colOff>335048</xdr:colOff>
      <xdr:row>25</xdr:row>
      <xdr:rowOff>201707</xdr:rowOff>
    </xdr:to>
    <xdr:sp macro="" textlink="">
      <xdr:nvSpPr>
        <xdr:cNvPr id="3" name="Text Box 4"/>
        <xdr:cNvSpPr txBox="1">
          <a:spLocks noChangeArrowheads="1"/>
        </xdr:cNvSpPr>
      </xdr:nvSpPr>
      <xdr:spPr bwMode="auto">
        <a:xfrm>
          <a:off x="4749953" y="3712622"/>
          <a:ext cx="4073775" cy="27622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76"/>
  <sheetViews>
    <sheetView tabSelected="1" view="pageBreakPreview" zoomScale="85" zoomScaleNormal="85" zoomScaleSheetLayoutView="85" workbookViewId="0">
      <pane ySplit="31" topLeftCell="A32" activePane="bottomLeft" state="frozenSplit"/>
      <selection pane="bottomLeft" activeCell="B32" sqref="B32"/>
    </sheetView>
  </sheetViews>
  <sheetFormatPr defaultColWidth="7.6640625" defaultRowHeight="15" x14ac:dyDescent="0.25"/>
  <cols>
    <col min="1" max="1" width="2.88671875" style="6" customWidth="1"/>
    <col min="2" max="2" width="18.5546875" style="1" customWidth="1"/>
    <col min="3" max="3" width="6.5546875" style="1" customWidth="1"/>
    <col min="4" max="4" width="6.109375" style="2" customWidth="1"/>
    <col min="5" max="5" width="2.5546875" style="3" customWidth="1"/>
    <col min="6" max="6" width="8.33203125" style="2" customWidth="1"/>
    <col min="7" max="7" width="2.5546875" style="3" customWidth="1"/>
    <col min="8" max="8" width="8.33203125" style="4" customWidth="1"/>
    <col min="9" max="9" width="2.5546875" style="5" customWidth="1"/>
    <col min="10" max="10" width="8.33203125" style="4" customWidth="1"/>
    <col min="11" max="11" width="2.5546875" style="5" customWidth="1"/>
    <col min="12" max="12" width="8.33203125" style="4" customWidth="1"/>
    <col min="13" max="13" width="2.5546875" style="5" customWidth="1"/>
    <col min="14" max="14" width="8.33203125" style="4" customWidth="1"/>
    <col min="15" max="15" width="2.5546875" style="5" customWidth="1"/>
    <col min="16" max="16" width="8.33203125" style="2" customWidth="1"/>
    <col min="17" max="17" width="2.5546875" style="3" customWidth="1"/>
    <col min="18" max="18" width="8.33203125" style="2" customWidth="1"/>
    <col min="19" max="19" width="2.5546875" style="3" customWidth="1"/>
    <col min="20" max="20" width="8.33203125" style="6" customWidth="1"/>
    <col min="21" max="21" width="2.5546875" style="6" customWidth="1"/>
    <col min="22" max="22" width="8.33203125" style="6" customWidth="1"/>
    <col min="23" max="23" width="2.5546875" style="6" customWidth="1"/>
    <col min="24" max="24" width="8.33203125" style="6" customWidth="1"/>
    <col min="25" max="25" width="2.5546875" style="6" customWidth="1"/>
    <col min="26" max="26" width="8.33203125" style="6" customWidth="1"/>
    <col min="27" max="27" width="2.5546875" style="6" customWidth="1"/>
    <col min="28" max="28" width="8.33203125" style="6" customWidth="1"/>
    <col min="29" max="29" width="2.5546875" style="6" customWidth="1"/>
    <col min="30" max="30" width="8.33203125" style="6" customWidth="1"/>
    <col min="31" max="31" width="2.5546875" style="6" customWidth="1"/>
    <col min="32" max="32" width="8.33203125" style="6" customWidth="1"/>
    <col min="33" max="33" width="2.5546875" style="6" customWidth="1"/>
    <col min="34" max="34" width="8.33203125" style="6" customWidth="1"/>
    <col min="35" max="35" width="2.5546875" style="6" customWidth="1"/>
    <col min="36" max="36" width="8.33203125" style="6" customWidth="1"/>
    <col min="37" max="37" width="2.5546875" style="6" customWidth="1"/>
    <col min="38" max="38" width="8.33203125" style="6" customWidth="1"/>
    <col min="39" max="39" width="2.6640625" style="6" customWidth="1"/>
    <col min="40" max="40" width="8.33203125" style="6" customWidth="1"/>
    <col min="41" max="41" width="2.6640625" style="6" customWidth="1"/>
    <col min="42" max="42" width="8.33203125" style="6" customWidth="1"/>
    <col min="43" max="43" width="2.6640625" style="6" customWidth="1"/>
    <col min="44" max="44" width="8.33203125" style="6" customWidth="1"/>
    <col min="45" max="45" width="2.6640625" style="6" customWidth="1"/>
    <col min="46" max="261" width="7.6640625" style="6"/>
    <col min="262" max="262" width="2.6640625" style="6" customWidth="1"/>
    <col min="263" max="263" width="22.6640625" style="6" customWidth="1"/>
    <col min="264" max="264" width="8.44140625" style="6" customWidth="1"/>
    <col min="265" max="265" width="2.88671875" style="6" customWidth="1"/>
    <col min="266" max="266" width="8.44140625" style="6" customWidth="1"/>
    <col min="267" max="267" width="3.5546875" style="6" customWidth="1"/>
    <col min="268" max="268" width="8.44140625" style="6" customWidth="1"/>
    <col min="269" max="269" width="3.5546875" style="6" customWidth="1"/>
    <col min="270" max="270" width="8.44140625" style="6" customWidth="1"/>
    <col min="271" max="271" width="3.5546875" style="6" customWidth="1"/>
    <col min="272" max="272" width="8.44140625" style="6" customWidth="1"/>
    <col min="273" max="273" width="5.109375" style="6" customWidth="1"/>
    <col min="274" max="274" width="8.44140625" style="6" customWidth="1"/>
    <col min="275" max="275" width="3.44140625" style="6" customWidth="1"/>
    <col min="276" max="276" width="8.44140625" style="6" customWidth="1"/>
    <col min="277" max="277" width="3.44140625" style="6" customWidth="1"/>
    <col min="278" max="278" width="8.44140625" style="6" customWidth="1"/>
    <col min="279" max="279" width="3.44140625" style="6" customWidth="1"/>
    <col min="280" max="517" width="7.6640625" style="6"/>
    <col min="518" max="518" width="2.6640625" style="6" customWidth="1"/>
    <col min="519" max="519" width="22.6640625" style="6" customWidth="1"/>
    <col min="520" max="520" width="8.44140625" style="6" customWidth="1"/>
    <col min="521" max="521" width="2.88671875" style="6" customWidth="1"/>
    <col min="522" max="522" width="8.44140625" style="6" customWidth="1"/>
    <col min="523" max="523" width="3.5546875" style="6" customWidth="1"/>
    <col min="524" max="524" width="8.44140625" style="6" customWidth="1"/>
    <col min="525" max="525" width="3.5546875" style="6" customWidth="1"/>
    <col min="526" max="526" width="8.44140625" style="6" customWidth="1"/>
    <col min="527" max="527" width="3.5546875" style="6" customWidth="1"/>
    <col min="528" max="528" width="8.44140625" style="6" customWidth="1"/>
    <col min="529" max="529" width="5.109375" style="6" customWidth="1"/>
    <col min="530" max="530" width="8.44140625" style="6" customWidth="1"/>
    <col min="531" max="531" width="3.44140625" style="6" customWidth="1"/>
    <col min="532" max="532" width="8.44140625" style="6" customWidth="1"/>
    <col min="533" max="533" width="3.44140625" style="6" customWidth="1"/>
    <col min="534" max="534" width="8.44140625" style="6" customWidth="1"/>
    <col min="535" max="535" width="3.44140625" style="6" customWidth="1"/>
    <col min="536" max="773" width="7.6640625" style="6"/>
    <col min="774" max="774" width="2.6640625" style="6" customWidth="1"/>
    <col min="775" max="775" width="22.6640625" style="6" customWidth="1"/>
    <col min="776" max="776" width="8.44140625" style="6" customWidth="1"/>
    <col min="777" max="777" width="2.88671875" style="6" customWidth="1"/>
    <col min="778" max="778" width="8.44140625" style="6" customWidth="1"/>
    <col min="779" max="779" width="3.5546875" style="6" customWidth="1"/>
    <col min="780" max="780" width="8.44140625" style="6" customWidth="1"/>
    <col min="781" max="781" width="3.5546875" style="6" customWidth="1"/>
    <col min="782" max="782" width="8.44140625" style="6" customWidth="1"/>
    <col min="783" max="783" width="3.5546875" style="6" customWidth="1"/>
    <col min="784" max="784" width="8.44140625" style="6" customWidth="1"/>
    <col min="785" max="785" width="5.109375" style="6" customWidth="1"/>
    <col min="786" max="786" width="8.44140625" style="6" customWidth="1"/>
    <col min="787" max="787" width="3.44140625" style="6" customWidth="1"/>
    <col min="788" max="788" width="8.44140625" style="6" customWidth="1"/>
    <col min="789" max="789" width="3.44140625" style="6" customWidth="1"/>
    <col min="790" max="790" width="8.44140625" style="6" customWidth="1"/>
    <col min="791" max="791" width="3.44140625" style="6" customWidth="1"/>
    <col min="792" max="1029" width="7.6640625" style="6"/>
    <col min="1030" max="1030" width="2.6640625" style="6" customWidth="1"/>
    <col min="1031" max="1031" width="22.6640625" style="6" customWidth="1"/>
    <col min="1032" max="1032" width="8.44140625" style="6" customWidth="1"/>
    <col min="1033" max="1033" width="2.88671875" style="6" customWidth="1"/>
    <col min="1034" max="1034" width="8.44140625" style="6" customWidth="1"/>
    <col min="1035" max="1035" width="3.5546875" style="6" customWidth="1"/>
    <col min="1036" max="1036" width="8.44140625" style="6" customWidth="1"/>
    <col min="1037" max="1037" width="3.5546875" style="6" customWidth="1"/>
    <col min="1038" max="1038" width="8.44140625" style="6" customWidth="1"/>
    <col min="1039" max="1039" width="3.5546875" style="6" customWidth="1"/>
    <col min="1040" max="1040" width="8.44140625" style="6" customWidth="1"/>
    <col min="1041" max="1041" width="5.109375" style="6" customWidth="1"/>
    <col min="1042" max="1042" width="8.44140625" style="6" customWidth="1"/>
    <col min="1043" max="1043" width="3.44140625" style="6" customWidth="1"/>
    <col min="1044" max="1044" width="8.44140625" style="6" customWidth="1"/>
    <col min="1045" max="1045" width="3.44140625" style="6" customWidth="1"/>
    <col min="1046" max="1046" width="8.44140625" style="6" customWidth="1"/>
    <col min="1047" max="1047" width="3.44140625" style="6" customWidth="1"/>
    <col min="1048" max="1285" width="7.6640625" style="6"/>
    <col min="1286" max="1286" width="2.6640625" style="6" customWidth="1"/>
    <col min="1287" max="1287" width="22.6640625" style="6" customWidth="1"/>
    <col min="1288" max="1288" width="8.44140625" style="6" customWidth="1"/>
    <col min="1289" max="1289" width="2.88671875" style="6" customWidth="1"/>
    <col min="1290" max="1290" width="8.44140625" style="6" customWidth="1"/>
    <col min="1291" max="1291" width="3.5546875" style="6" customWidth="1"/>
    <col min="1292" max="1292" width="8.44140625" style="6" customWidth="1"/>
    <col min="1293" max="1293" width="3.5546875" style="6" customWidth="1"/>
    <col min="1294" max="1294" width="8.44140625" style="6" customWidth="1"/>
    <col min="1295" max="1295" width="3.5546875" style="6" customWidth="1"/>
    <col min="1296" max="1296" width="8.44140625" style="6" customWidth="1"/>
    <col min="1297" max="1297" width="5.109375" style="6" customWidth="1"/>
    <col min="1298" max="1298" width="8.44140625" style="6" customWidth="1"/>
    <col min="1299" max="1299" width="3.44140625" style="6" customWidth="1"/>
    <col min="1300" max="1300" width="8.44140625" style="6" customWidth="1"/>
    <col min="1301" max="1301" width="3.44140625" style="6" customWidth="1"/>
    <col min="1302" max="1302" width="8.44140625" style="6" customWidth="1"/>
    <col min="1303" max="1303" width="3.44140625" style="6" customWidth="1"/>
    <col min="1304" max="1541" width="7.6640625" style="6"/>
    <col min="1542" max="1542" width="2.6640625" style="6" customWidth="1"/>
    <col min="1543" max="1543" width="22.6640625" style="6" customWidth="1"/>
    <col min="1544" max="1544" width="8.44140625" style="6" customWidth="1"/>
    <col min="1545" max="1545" width="2.88671875" style="6" customWidth="1"/>
    <col min="1546" max="1546" width="8.44140625" style="6" customWidth="1"/>
    <col min="1547" max="1547" width="3.5546875" style="6" customWidth="1"/>
    <col min="1548" max="1548" width="8.44140625" style="6" customWidth="1"/>
    <col min="1549" max="1549" width="3.5546875" style="6" customWidth="1"/>
    <col min="1550" max="1550" width="8.44140625" style="6" customWidth="1"/>
    <col min="1551" max="1551" width="3.5546875" style="6" customWidth="1"/>
    <col min="1552" max="1552" width="8.44140625" style="6" customWidth="1"/>
    <col min="1553" max="1553" width="5.109375" style="6" customWidth="1"/>
    <col min="1554" max="1554" width="8.44140625" style="6" customWidth="1"/>
    <col min="1555" max="1555" width="3.44140625" style="6" customWidth="1"/>
    <col min="1556" max="1556" width="8.44140625" style="6" customWidth="1"/>
    <col min="1557" max="1557" width="3.44140625" style="6" customWidth="1"/>
    <col min="1558" max="1558" width="8.44140625" style="6" customWidth="1"/>
    <col min="1559" max="1559" width="3.44140625" style="6" customWidth="1"/>
    <col min="1560" max="1797" width="7.6640625" style="6"/>
    <col min="1798" max="1798" width="2.6640625" style="6" customWidth="1"/>
    <col min="1799" max="1799" width="22.6640625" style="6" customWidth="1"/>
    <col min="1800" max="1800" width="8.44140625" style="6" customWidth="1"/>
    <col min="1801" max="1801" width="2.88671875" style="6" customWidth="1"/>
    <col min="1802" max="1802" width="8.44140625" style="6" customWidth="1"/>
    <col min="1803" max="1803" width="3.5546875" style="6" customWidth="1"/>
    <col min="1804" max="1804" width="8.44140625" style="6" customWidth="1"/>
    <col min="1805" max="1805" width="3.5546875" style="6" customWidth="1"/>
    <col min="1806" max="1806" width="8.44140625" style="6" customWidth="1"/>
    <col min="1807" max="1807" width="3.5546875" style="6" customWidth="1"/>
    <col min="1808" max="1808" width="8.44140625" style="6" customWidth="1"/>
    <col min="1809" max="1809" width="5.109375" style="6" customWidth="1"/>
    <col min="1810" max="1810" width="8.44140625" style="6" customWidth="1"/>
    <col min="1811" max="1811" width="3.44140625" style="6" customWidth="1"/>
    <col min="1812" max="1812" width="8.44140625" style="6" customWidth="1"/>
    <col min="1813" max="1813" width="3.44140625" style="6" customWidth="1"/>
    <col min="1814" max="1814" width="8.44140625" style="6" customWidth="1"/>
    <col min="1815" max="1815" width="3.44140625" style="6" customWidth="1"/>
    <col min="1816" max="2053" width="7.6640625" style="6"/>
    <col min="2054" max="2054" width="2.6640625" style="6" customWidth="1"/>
    <col min="2055" max="2055" width="22.6640625" style="6" customWidth="1"/>
    <col min="2056" max="2056" width="8.44140625" style="6" customWidth="1"/>
    <col min="2057" max="2057" width="2.88671875" style="6" customWidth="1"/>
    <col min="2058" max="2058" width="8.44140625" style="6" customWidth="1"/>
    <col min="2059" max="2059" width="3.5546875" style="6" customWidth="1"/>
    <col min="2060" max="2060" width="8.44140625" style="6" customWidth="1"/>
    <col min="2061" max="2061" width="3.5546875" style="6" customWidth="1"/>
    <col min="2062" max="2062" width="8.44140625" style="6" customWidth="1"/>
    <col min="2063" max="2063" width="3.5546875" style="6" customWidth="1"/>
    <col min="2064" max="2064" width="8.44140625" style="6" customWidth="1"/>
    <col min="2065" max="2065" width="5.109375" style="6" customWidth="1"/>
    <col min="2066" max="2066" width="8.44140625" style="6" customWidth="1"/>
    <col min="2067" max="2067" width="3.44140625" style="6" customWidth="1"/>
    <col min="2068" max="2068" width="8.44140625" style="6" customWidth="1"/>
    <col min="2069" max="2069" width="3.44140625" style="6" customWidth="1"/>
    <col min="2070" max="2070" width="8.44140625" style="6" customWidth="1"/>
    <col min="2071" max="2071" width="3.44140625" style="6" customWidth="1"/>
    <col min="2072" max="2309" width="7.6640625" style="6"/>
    <col min="2310" max="2310" width="2.6640625" style="6" customWidth="1"/>
    <col min="2311" max="2311" width="22.6640625" style="6" customWidth="1"/>
    <col min="2312" max="2312" width="8.44140625" style="6" customWidth="1"/>
    <col min="2313" max="2313" width="2.88671875" style="6" customWidth="1"/>
    <col min="2314" max="2314" width="8.44140625" style="6" customWidth="1"/>
    <col min="2315" max="2315" width="3.5546875" style="6" customWidth="1"/>
    <col min="2316" max="2316" width="8.44140625" style="6" customWidth="1"/>
    <col min="2317" max="2317" width="3.5546875" style="6" customWidth="1"/>
    <col min="2318" max="2318" width="8.44140625" style="6" customWidth="1"/>
    <col min="2319" max="2319" width="3.5546875" style="6" customWidth="1"/>
    <col min="2320" max="2320" width="8.44140625" style="6" customWidth="1"/>
    <col min="2321" max="2321" width="5.109375" style="6" customWidth="1"/>
    <col min="2322" max="2322" width="8.44140625" style="6" customWidth="1"/>
    <col min="2323" max="2323" width="3.44140625" style="6" customWidth="1"/>
    <col min="2324" max="2324" width="8.44140625" style="6" customWidth="1"/>
    <col min="2325" max="2325" width="3.44140625" style="6" customWidth="1"/>
    <col min="2326" max="2326" width="8.44140625" style="6" customWidth="1"/>
    <col min="2327" max="2327" width="3.44140625" style="6" customWidth="1"/>
    <col min="2328" max="2565" width="7.6640625" style="6"/>
    <col min="2566" max="2566" width="2.6640625" style="6" customWidth="1"/>
    <col min="2567" max="2567" width="22.6640625" style="6" customWidth="1"/>
    <col min="2568" max="2568" width="8.44140625" style="6" customWidth="1"/>
    <col min="2569" max="2569" width="2.88671875" style="6" customWidth="1"/>
    <col min="2570" max="2570" width="8.44140625" style="6" customWidth="1"/>
    <col min="2571" max="2571" width="3.5546875" style="6" customWidth="1"/>
    <col min="2572" max="2572" width="8.44140625" style="6" customWidth="1"/>
    <col min="2573" max="2573" width="3.5546875" style="6" customWidth="1"/>
    <col min="2574" max="2574" width="8.44140625" style="6" customWidth="1"/>
    <col min="2575" max="2575" width="3.5546875" style="6" customWidth="1"/>
    <col min="2576" max="2576" width="8.44140625" style="6" customWidth="1"/>
    <col min="2577" max="2577" width="5.109375" style="6" customWidth="1"/>
    <col min="2578" max="2578" width="8.44140625" style="6" customWidth="1"/>
    <col min="2579" max="2579" width="3.44140625" style="6" customWidth="1"/>
    <col min="2580" max="2580" width="8.44140625" style="6" customWidth="1"/>
    <col min="2581" max="2581" width="3.44140625" style="6" customWidth="1"/>
    <col min="2582" max="2582" width="8.44140625" style="6" customWidth="1"/>
    <col min="2583" max="2583" width="3.44140625" style="6" customWidth="1"/>
    <col min="2584" max="2821" width="7.6640625" style="6"/>
    <col min="2822" max="2822" width="2.6640625" style="6" customWidth="1"/>
    <col min="2823" max="2823" width="22.6640625" style="6" customWidth="1"/>
    <col min="2824" max="2824" width="8.44140625" style="6" customWidth="1"/>
    <col min="2825" max="2825" width="2.88671875" style="6" customWidth="1"/>
    <col min="2826" max="2826" width="8.44140625" style="6" customWidth="1"/>
    <col min="2827" max="2827" width="3.5546875" style="6" customWidth="1"/>
    <col min="2828" max="2828" width="8.44140625" style="6" customWidth="1"/>
    <col min="2829" max="2829" width="3.5546875" style="6" customWidth="1"/>
    <col min="2830" max="2830" width="8.44140625" style="6" customWidth="1"/>
    <col min="2831" max="2831" width="3.5546875" style="6" customWidth="1"/>
    <col min="2832" max="2832" width="8.44140625" style="6" customWidth="1"/>
    <col min="2833" max="2833" width="5.109375" style="6" customWidth="1"/>
    <col min="2834" max="2834" width="8.44140625" style="6" customWidth="1"/>
    <col min="2835" max="2835" width="3.44140625" style="6" customWidth="1"/>
    <col min="2836" max="2836" width="8.44140625" style="6" customWidth="1"/>
    <col min="2837" max="2837" width="3.44140625" style="6" customWidth="1"/>
    <col min="2838" max="2838" width="8.44140625" style="6" customWidth="1"/>
    <col min="2839" max="2839" width="3.44140625" style="6" customWidth="1"/>
    <col min="2840" max="3077" width="7.6640625" style="6"/>
    <col min="3078" max="3078" width="2.6640625" style="6" customWidth="1"/>
    <col min="3079" max="3079" width="22.6640625" style="6" customWidth="1"/>
    <col min="3080" max="3080" width="8.44140625" style="6" customWidth="1"/>
    <col min="3081" max="3081" width="2.88671875" style="6" customWidth="1"/>
    <col min="3082" max="3082" width="8.44140625" style="6" customWidth="1"/>
    <col min="3083" max="3083" width="3.5546875" style="6" customWidth="1"/>
    <col min="3084" max="3084" width="8.44140625" style="6" customWidth="1"/>
    <col min="3085" max="3085" width="3.5546875" style="6" customWidth="1"/>
    <col min="3086" max="3086" width="8.44140625" style="6" customWidth="1"/>
    <col min="3087" max="3087" width="3.5546875" style="6" customWidth="1"/>
    <col min="3088" max="3088" width="8.44140625" style="6" customWidth="1"/>
    <col min="3089" max="3089" width="5.109375" style="6" customWidth="1"/>
    <col min="3090" max="3090" width="8.44140625" style="6" customWidth="1"/>
    <col min="3091" max="3091" width="3.44140625" style="6" customWidth="1"/>
    <col min="3092" max="3092" width="8.44140625" style="6" customWidth="1"/>
    <col min="3093" max="3093" width="3.44140625" style="6" customWidth="1"/>
    <col min="3094" max="3094" width="8.44140625" style="6" customWidth="1"/>
    <col min="3095" max="3095" width="3.44140625" style="6" customWidth="1"/>
    <col min="3096" max="3333" width="7.6640625" style="6"/>
    <col min="3334" max="3334" width="2.6640625" style="6" customWidth="1"/>
    <col min="3335" max="3335" width="22.6640625" style="6" customWidth="1"/>
    <col min="3336" max="3336" width="8.44140625" style="6" customWidth="1"/>
    <col min="3337" max="3337" width="2.88671875" style="6" customWidth="1"/>
    <col min="3338" max="3338" width="8.44140625" style="6" customWidth="1"/>
    <col min="3339" max="3339" width="3.5546875" style="6" customWidth="1"/>
    <col min="3340" max="3340" width="8.44140625" style="6" customWidth="1"/>
    <col min="3341" max="3341" width="3.5546875" style="6" customWidth="1"/>
    <col min="3342" max="3342" width="8.44140625" style="6" customWidth="1"/>
    <col min="3343" max="3343" width="3.5546875" style="6" customWidth="1"/>
    <col min="3344" max="3344" width="8.44140625" style="6" customWidth="1"/>
    <col min="3345" max="3345" width="5.109375" style="6" customWidth="1"/>
    <col min="3346" max="3346" width="8.44140625" style="6" customWidth="1"/>
    <col min="3347" max="3347" width="3.44140625" style="6" customWidth="1"/>
    <col min="3348" max="3348" width="8.44140625" style="6" customWidth="1"/>
    <col min="3349" max="3349" width="3.44140625" style="6" customWidth="1"/>
    <col min="3350" max="3350" width="8.44140625" style="6" customWidth="1"/>
    <col min="3351" max="3351" width="3.44140625" style="6" customWidth="1"/>
    <col min="3352" max="3589" width="7.6640625" style="6"/>
    <col min="3590" max="3590" width="2.6640625" style="6" customWidth="1"/>
    <col min="3591" max="3591" width="22.6640625" style="6" customWidth="1"/>
    <col min="3592" max="3592" width="8.44140625" style="6" customWidth="1"/>
    <col min="3593" max="3593" width="2.88671875" style="6" customWidth="1"/>
    <col min="3594" max="3594" width="8.44140625" style="6" customWidth="1"/>
    <col min="3595" max="3595" width="3.5546875" style="6" customWidth="1"/>
    <col min="3596" max="3596" width="8.44140625" style="6" customWidth="1"/>
    <col min="3597" max="3597" width="3.5546875" style="6" customWidth="1"/>
    <col min="3598" max="3598" width="8.44140625" style="6" customWidth="1"/>
    <col min="3599" max="3599" width="3.5546875" style="6" customWidth="1"/>
    <col min="3600" max="3600" width="8.44140625" style="6" customWidth="1"/>
    <col min="3601" max="3601" width="5.109375" style="6" customWidth="1"/>
    <col min="3602" max="3602" width="8.44140625" style="6" customWidth="1"/>
    <col min="3603" max="3603" width="3.44140625" style="6" customWidth="1"/>
    <col min="3604" max="3604" width="8.44140625" style="6" customWidth="1"/>
    <col min="3605" max="3605" width="3.44140625" style="6" customWidth="1"/>
    <col min="3606" max="3606" width="8.44140625" style="6" customWidth="1"/>
    <col min="3607" max="3607" width="3.44140625" style="6" customWidth="1"/>
    <col min="3608" max="3845" width="7.6640625" style="6"/>
    <col min="3846" max="3846" width="2.6640625" style="6" customWidth="1"/>
    <col min="3847" max="3847" width="22.6640625" style="6" customWidth="1"/>
    <col min="3848" max="3848" width="8.44140625" style="6" customWidth="1"/>
    <col min="3849" max="3849" width="2.88671875" style="6" customWidth="1"/>
    <col min="3850" max="3850" width="8.44140625" style="6" customWidth="1"/>
    <col min="3851" max="3851" width="3.5546875" style="6" customWidth="1"/>
    <col min="3852" max="3852" width="8.44140625" style="6" customWidth="1"/>
    <col min="3853" max="3853" width="3.5546875" style="6" customWidth="1"/>
    <col min="3854" max="3854" width="8.44140625" style="6" customWidth="1"/>
    <col min="3855" max="3855" width="3.5546875" style="6" customWidth="1"/>
    <col min="3856" max="3856" width="8.44140625" style="6" customWidth="1"/>
    <col min="3857" max="3857" width="5.109375" style="6" customWidth="1"/>
    <col min="3858" max="3858" width="8.44140625" style="6" customWidth="1"/>
    <col min="3859" max="3859" width="3.44140625" style="6" customWidth="1"/>
    <col min="3860" max="3860" width="8.44140625" style="6" customWidth="1"/>
    <col min="3861" max="3861" width="3.44140625" style="6" customWidth="1"/>
    <col min="3862" max="3862" width="8.44140625" style="6" customWidth="1"/>
    <col min="3863" max="3863" width="3.44140625" style="6" customWidth="1"/>
    <col min="3864" max="4101" width="7.6640625" style="6"/>
    <col min="4102" max="4102" width="2.6640625" style="6" customWidth="1"/>
    <col min="4103" max="4103" width="22.6640625" style="6" customWidth="1"/>
    <col min="4104" max="4104" width="8.44140625" style="6" customWidth="1"/>
    <col min="4105" max="4105" width="2.88671875" style="6" customWidth="1"/>
    <col min="4106" max="4106" width="8.44140625" style="6" customWidth="1"/>
    <col min="4107" max="4107" width="3.5546875" style="6" customWidth="1"/>
    <col min="4108" max="4108" width="8.44140625" style="6" customWidth="1"/>
    <col min="4109" max="4109" width="3.5546875" style="6" customWidth="1"/>
    <col min="4110" max="4110" width="8.44140625" style="6" customWidth="1"/>
    <col min="4111" max="4111" width="3.5546875" style="6" customWidth="1"/>
    <col min="4112" max="4112" width="8.44140625" style="6" customWidth="1"/>
    <col min="4113" max="4113" width="5.109375" style="6" customWidth="1"/>
    <col min="4114" max="4114" width="8.44140625" style="6" customWidth="1"/>
    <col min="4115" max="4115" width="3.44140625" style="6" customWidth="1"/>
    <col min="4116" max="4116" width="8.44140625" style="6" customWidth="1"/>
    <col min="4117" max="4117" width="3.44140625" style="6" customWidth="1"/>
    <col min="4118" max="4118" width="8.44140625" style="6" customWidth="1"/>
    <col min="4119" max="4119" width="3.44140625" style="6" customWidth="1"/>
    <col min="4120" max="4357" width="7.6640625" style="6"/>
    <col min="4358" max="4358" width="2.6640625" style="6" customWidth="1"/>
    <col min="4359" max="4359" width="22.6640625" style="6" customWidth="1"/>
    <col min="4360" max="4360" width="8.44140625" style="6" customWidth="1"/>
    <col min="4361" max="4361" width="2.88671875" style="6" customWidth="1"/>
    <col min="4362" max="4362" width="8.44140625" style="6" customWidth="1"/>
    <col min="4363" max="4363" width="3.5546875" style="6" customWidth="1"/>
    <col min="4364" max="4364" width="8.44140625" style="6" customWidth="1"/>
    <col min="4365" max="4365" width="3.5546875" style="6" customWidth="1"/>
    <col min="4366" max="4366" width="8.44140625" style="6" customWidth="1"/>
    <col min="4367" max="4367" width="3.5546875" style="6" customWidth="1"/>
    <col min="4368" max="4368" width="8.44140625" style="6" customWidth="1"/>
    <col min="4369" max="4369" width="5.109375" style="6" customWidth="1"/>
    <col min="4370" max="4370" width="8.44140625" style="6" customWidth="1"/>
    <col min="4371" max="4371" width="3.44140625" style="6" customWidth="1"/>
    <col min="4372" max="4372" width="8.44140625" style="6" customWidth="1"/>
    <col min="4373" max="4373" width="3.44140625" style="6" customWidth="1"/>
    <col min="4374" max="4374" width="8.44140625" style="6" customWidth="1"/>
    <col min="4375" max="4375" width="3.44140625" style="6" customWidth="1"/>
    <col min="4376" max="4613" width="7.6640625" style="6"/>
    <col min="4614" max="4614" width="2.6640625" style="6" customWidth="1"/>
    <col min="4615" max="4615" width="22.6640625" style="6" customWidth="1"/>
    <col min="4616" max="4616" width="8.44140625" style="6" customWidth="1"/>
    <col min="4617" max="4617" width="2.88671875" style="6" customWidth="1"/>
    <col min="4618" max="4618" width="8.44140625" style="6" customWidth="1"/>
    <col min="4619" max="4619" width="3.5546875" style="6" customWidth="1"/>
    <col min="4620" max="4620" width="8.44140625" style="6" customWidth="1"/>
    <col min="4621" max="4621" width="3.5546875" style="6" customWidth="1"/>
    <col min="4622" max="4622" width="8.44140625" style="6" customWidth="1"/>
    <col min="4623" max="4623" width="3.5546875" style="6" customWidth="1"/>
    <col min="4624" max="4624" width="8.44140625" style="6" customWidth="1"/>
    <col min="4625" max="4625" width="5.109375" style="6" customWidth="1"/>
    <col min="4626" max="4626" width="8.44140625" style="6" customWidth="1"/>
    <col min="4627" max="4627" width="3.44140625" style="6" customWidth="1"/>
    <col min="4628" max="4628" width="8.44140625" style="6" customWidth="1"/>
    <col min="4629" max="4629" width="3.44140625" style="6" customWidth="1"/>
    <col min="4630" max="4630" width="8.44140625" style="6" customWidth="1"/>
    <col min="4631" max="4631" width="3.44140625" style="6" customWidth="1"/>
    <col min="4632" max="4869" width="7.6640625" style="6"/>
    <col min="4870" max="4870" width="2.6640625" style="6" customWidth="1"/>
    <col min="4871" max="4871" width="22.6640625" style="6" customWidth="1"/>
    <col min="4872" max="4872" width="8.44140625" style="6" customWidth="1"/>
    <col min="4873" max="4873" width="2.88671875" style="6" customWidth="1"/>
    <col min="4874" max="4874" width="8.44140625" style="6" customWidth="1"/>
    <col min="4875" max="4875" width="3.5546875" style="6" customWidth="1"/>
    <col min="4876" max="4876" width="8.44140625" style="6" customWidth="1"/>
    <col min="4877" max="4877" width="3.5546875" style="6" customWidth="1"/>
    <col min="4878" max="4878" width="8.44140625" style="6" customWidth="1"/>
    <col min="4879" max="4879" width="3.5546875" style="6" customWidth="1"/>
    <col min="4880" max="4880" width="8.44140625" style="6" customWidth="1"/>
    <col min="4881" max="4881" width="5.109375" style="6" customWidth="1"/>
    <col min="4882" max="4882" width="8.44140625" style="6" customWidth="1"/>
    <col min="4883" max="4883" width="3.44140625" style="6" customWidth="1"/>
    <col min="4884" max="4884" width="8.44140625" style="6" customWidth="1"/>
    <col min="4885" max="4885" width="3.44140625" style="6" customWidth="1"/>
    <col min="4886" max="4886" width="8.44140625" style="6" customWidth="1"/>
    <col min="4887" max="4887" width="3.44140625" style="6" customWidth="1"/>
    <col min="4888" max="5125" width="7.6640625" style="6"/>
    <col min="5126" max="5126" width="2.6640625" style="6" customWidth="1"/>
    <col min="5127" max="5127" width="22.6640625" style="6" customWidth="1"/>
    <col min="5128" max="5128" width="8.44140625" style="6" customWidth="1"/>
    <col min="5129" max="5129" width="2.88671875" style="6" customWidth="1"/>
    <col min="5130" max="5130" width="8.44140625" style="6" customWidth="1"/>
    <col min="5131" max="5131" width="3.5546875" style="6" customWidth="1"/>
    <col min="5132" max="5132" width="8.44140625" style="6" customWidth="1"/>
    <col min="5133" max="5133" width="3.5546875" style="6" customWidth="1"/>
    <col min="5134" max="5134" width="8.44140625" style="6" customWidth="1"/>
    <col min="5135" max="5135" width="3.5546875" style="6" customWidth="1"/>
    <col min="5136" max="5136" width="8.44140625" style="6" customWidth="1"/>
    <col min="5137" max="5137" width="5.109375" style="6" customWidth="1"/>
    <col min="5138" max="5138" width="8.44140625" style="6" customWidth="1"/>
    <col min="5139" max="5139" width="3.44140625" style="6" customWidth="1"/>
    <col min="5140" max="5140" width="8.44140625" style="6" customWidth="1"/>
    <col min="5141" max="5141" width="3.44140625" style="6" customWidth="1"/>
    <col min="5142" max="5142" width="8.44140625" style="6" customWidth="1"/>
    <col min="5143" max="5143" width="3.44140625" style="6" customWidth="1"/>
    <col min="5144" max="5381" width="7.6640625" style="6"/>
    <col min="5382" max="5382" width="2.6640625" style="6" customWidth="1"/>
    <col min="5383" max="5383" width="22.6640625" style="6" customWidth="1"/>
    <col min="5384" max="5384" width="8.44140625" style="6" customWidth="1"/>
    <col min="5385" max="5385" width="2.88671875" style="6" customWidth="1"/>
    <col min="5386" max="5386" width="8.44140625" style="6" customWidth="1"/>
    <col min="5387" max="5387" width="3.5546875" style="6" customWidth="1"/>
    <col min="5388" max="5388" width="8.44140625" style="6" customWidth="1"/>
    <col min="5389" max="5389" width="3.5546875" style="6" customWidth="1"/>
    <col min="5390" max="5390" width="8.44140625" style="6" customWidth="1"/>
    <col min="5391" max="5391" width="3.5546875" style="6" customWidth="1"/>
    <col min="5392" max="5392" width="8.44140625" style="6" customWidth="1"/>
    <col min="5393" max="5393" width="5.109375" style="6" customWidth="1"/>
    <col min="5394" max="5394" width="8.44140625" style="6" customWidth="1"/>
    <col min="5395" max="5395" width="3.44140625" style="6" customWidth="1"/>
    <col min="5396" max="5396" width="8.44140625" style="6" customWidth="1"/>
    <col min="5397" max="5397" width="3.44140625" style="6" customWidth="1"/>
    <col min="5398" max="5398" width="8.44140625" style="6" customWidth="1"/>
    <col min="5399" max="5399" width="3.44140625" style="6" customWidth="1"/>
    <col min="5400" max="5637" width="7.6640625" style="6"/>
    <col min="5638" max="5638" width="2.6640625" style="6" customWidth="1"/>
    <col min="5639" max="5639" width="22.6640625" style="6" customWidth="1"/>
    <col min="5640" max="5640" width="8.44140625" style="6" customWidth="1"/>
    <col min="5641" max="5641" width="2.88671875" style="6" customWidth="1"/>
    <col min="5642" max="5642" width="8.44140625" style="6" customWidth="1"/>
    <col min="5643" max="5643" width="3.5546875" style="6" customWidth="1"/>
    <col min="5644" max="5644" width="8.44140625" style="6" customWidth="1"/>
    <col min="5645" max="5645" width="3.5546875" style="6" customWidth="1"/>
    <col min="5646" max="5646" width="8.44140625" style="6" customWidth="1"/>
    <col min="5647" max="5647" width="3.5546875" style="6" customWidth="1"/>
    <col min="5648" max="5648" width="8.44140625" style="6" customWidth="1"/>
    <col min="5649" max="5649" width="5.109375" style="6" customWidth="1"/>
    <col min="5650" max="5650" width="8.44140625" style="6" customWidth="1"/>
    <col min="5651" max="5651" width="3.44140625" style="6" customWidth="1"/>
    <col min="5652" max="5652" width="8.44140625" style="6" customWidth="1"/>
    <col min="5653" max="5653" width="3.44140625" style="6" customWidth="1"/>
    <col min="5654" max="5654" width="8.44140625" style="6" customWidth="1"/>
    <col min="5655" max="5655" width="3.44140625" style="6" customWidth="1"/>
    <col min="5656" max="5893" width="7.6640625" style="6"/>
    <col min="5894" max="5894" width="2.6640625" style="6" customWidth="1"/>
    <col min="5895" max="5895" width="22.6640625" style="6" customWidth="1"/>
    <col min="5896" max="5896" width="8.44140625" style="6" customWidth="1"/>
    <col min="5897" max="5897" width="2.88671875" style="6" customWidth="1"/>
    <col min="5898" max="5898" width="8.44140625" style="6" customWidth="1"/>
    <col min="5899" max="5899" width="3.5546875" style="6" customWidth="1"/>
    <col min="5900" max="5900" width="8.44140625" style="6" customWidth="1"/>
    <col min="5901" max="5901" width="3.5546875" style="6" customWidth="1"/>
    <col min="5902" max="5902" width="8.44140625" style="6" customWidth="1"/>
    <col min="5903" max="5903" width="3.5546875" style="6" customWidth="1"/>
    <col min="5904" max="5904" width="8.44140625" style="6" customWidth="1"/>
    <col min="5905" max="5905" width="5.109375" style="6" customWidth="1"/>
    <col min="5906" max="5906" width="8.44140625" style="6" customWidth="1"/>
    <col min="5907" max="5907" width="3.44140625" style="6" customWidth="1"/>
    <col min="5908" max="5908" width="8.44140625" style="6" customWidth="1"/>
    <col min="5909" max="5909" width="3.44140625" style="6" customWidth="1"/>
    <col min="5910" max="5910" width="8.44140625" style="6" customWidth="1"/>
    <col min="5911" max="5911" width="3.44140625" style="6" customWidth="1"/>
    <col min="5912" max="6149" width="7.6640625" style="6"/>
    <col min="6150" max="6150" width="2.6640625" style="6" customWidth="1"/>
    <col min="6151" max="6151" width="22.6640625" style="6" customWidth="1"/>
    <col min="6152" max="6152" width="8.44140625" style="6" customWidth="1"/>
    <col min="6153" max="6153" width="2.88671875" style="6" customWidth="1"/>
    <col min="6154" max="6154" width="8.44140625" style="6" customWidth="1"/>
    <col min="6155" max="6155" width="3.5546875" style="6" customWidth="1"/>
    <col min="6156" max="6156" width="8.44140625" style="6" customWidth="1"/>
    <col min="6157" max="6157" width="3.5546875" style="6" customWidth="1"/>
    <col min="6158" max="6158" width="8.44140625" style="6" customWidth="1"/>
    <col min="6159" max="6159" width="3.5546875" style="6" customWidth="1"/>
    <col min="6160" max="6160" width="8.44140625" style="6" customWidth="1"/>
    <col min="6161" max="6161" width="5.109375" style="6" customWidth="1"/>
    <col min="6162" max="6162" width="8.44140625" style="6" customWidth="1"/>
    <col min="6163" max="6163" width="3.44140625" style="6" customWidth="1"/>
    <col min="6164" max="6164" width="8.44140625" style="6" customWidth="1"/>
    <col min="6165" max="6165" width="3.44140625" style="6" customWidth="1"/>
    <col min="6166" max="6166" width="8.44140625" style="6" customWidth="1"/>
    <col min="6167" max="6167" width="3.44140625" style="6" customWidth="1"/>
    <col min="6168" max="6405" width="7.6640625" style="6"/>
    <col min="6406" max="6406" width="2.6640625" style="6" customWidth="1"/>
    <col min="6407" max="6407" width="22.6640625" style="6" customWidth="1"/>
    <col min="6408" max="6408" width="8.44140625" style="6" customWidth="1"/>
    <col min="6409" max="6409" width="2.88671875" style="6" customWidth="1"/>
    <col min="6410" max="6410" width="8.44140625" style="6" customWidth="1"/>
    <col min="6411" max="6411" width="3.5546875" style="6" customWidth="1"/>
    <col min="6412" max="6412" width="8.44140625" style="6" customWidth="1"/>
    <col min="6413" max="6413" width="3.5546875" style="6" customWidth="1"/>
    <col min="6414" max="6414" width="8.44140625" style="6" customWidth="1"/>
    <col min="6415" max="6415" width="3.5546875" style="6" customWidth="1"/>
    <col min="6416" max="6416" width="8.44140625" style="6" customWidth="1"/>
    <col min="6417" max="6417" width="5.109375" style="6" customWidth="1"/>
    <col min="6418" max="6418" width="8.44140625" style="6" customWidth="1"/>
    <col min="6419" max="6419" width="3.44140625" style="6" customWidth="1"/>
    <col min="6420" max="6420" width="8.44140625" style="6" customWidth="1"/>
    <col min="6421" max="6421" width="3.44140625" style="6" customWidth="1"/>
    <col min="6422" max="6422" width="8.44140625" style="6" customWidth="1"/>
    <col min="6423" max="6423" width="3.44140625" style="6" customWidth="1"/>
    <col min="6424" max="6661" width="7.6640625" style="6"/>
    <col min="6662" max="6662" width="2.6640625" style="6" customWidth="1"/>
    <col min="6663" max="6663" width="22.6640625" style="6" customWidth="1"/>
    <col min="6664" max="6664" width="8.44140625" style="6" customWidth="1"/>
    <col min="6665" max="6665" width="2.88671875" style="6" customWidth="1"/>
    <col min="6666" max="6666" width="8.44140625" style="6" customWidth="1"/>
    <col min="6667" max="6667" width="3.5546875" style="6" customWidth="1"/>
    <col min="6668" max="6668" width="8.44140625" style="6" customWidth="1"/>
    <col min="6669" max="6669" width="3.5546875" style="6" customWidth="1"/>
    <col min="6670" max="6670" width="8.44140625" style="6" customWidth="1"/>
    <col min="6671" max="6671" width="3.5546875" style="6" customWidth="1"/>
    <col min="6672" max="6672" width="8.44140625" style="6" customWidth="1"/>
    <col min="6673" max="6673" width="5.109375" style="6" customWidth="1"/>
    <col min="6674" max="6674" width="8.44140625" style="6" customWidth="1"/>
    <col min="6675" max="6675" width="3.44140625" style="6" customWidth="1"/>
    <col min="6676" max="6676" width="8.44140625" style="6" customWidth="1"/>
    <col min="6677" max="6677" width="3.44140625" style="6" customWidth="1"/>
    <col min="6678" max="6678" width="8.44140625" style="6" customWidth="1"/>
    <col min="6679" max="6679" width="3.44140625" style="6" customWidth="1"/>
    <col min="6680" max="6917" width="7.6640625" style="6"/>
    <col min="6918" max="6918" width="2.6640625" style="6" customWidth="1"/>
    <col min="6919" max="6919" width="22.6640625" style="6" customWidth="1"/>
    <col min="6920" max="6920" width="8.44140625" style="6" customWidth="1"/>
    <col min="6921" max="6921" width="2.88671875" style="6" customWidth="1"/>
    <col min="6922" max="6922" width="8.44140625" style="6" customWidth="1"/>
    <col min="6923" max="6923" width="3.5546875" style="6" customWidth="1"/>
    <col min="6924" max="6924" width="8.44140625" style="6" customWidth="1"/>
    <col min="6925" max="6925" width="3.5546875" style="6" customWidth="1"/>
    <col min="6926" max="6926" width="8.44140625" style="6" customWidth="1"/>
    <col min="6927" max="6927" width="3.5546875" style="6" customWidth="1"/>
    <col min="6928" max="6928" width="8.44140625" style="6" customWidth="1"/>
    <col min="6929" max="6929" width="5.109375" style="6" customWidth="1"/>
    <col min="6930" max="6930" width="8.44140625" style="6" customWidth="1"/>
    <col min="6931" max="6931" width="3.44140625" style="6" customWidth="1"/>
    <col min="6932" max="6932" width="8.44140625" style="6" customWidth="1"/>
    <col min="6933" max="6933" width="3.44140625" style="6" customWidth="1"/>
    <col min="6934" max="6934" width="8.44140625" style="6" customWidth="1"/>
    <col min="6935" max="6935" width="3.44140625" style="6" customWidth="1"/>
    <col min="6936" max="7173" width="7.6640625" style="6"/>
    <col min="7174" max="7174" width="2.6640625" style="6" customWidth="1"/>
    <col min="7175" max="7175" width="22.6640625" style="6" customWidth="1"/>
    <col min="7176" max="7176" width="8.44140625" style="6" customWidth="1"/>
    <col min="7177" max="7177" width="2.88671875" style="6" customWidth="1"/>
    <col min="7178" max="7178" width="8.44140625" style="6" customWidth="1"/>
    <col min="7179" max="7179" width="3.5546875" style="6" customWidth="1"/>
    <col min="7180" max="7180" width="8.44140625" style="6" customWidth="1"/>
    <col min="7181" max="7181" width="3.5546875" style="6" customWidth="1"/>
    <col min="7182" max="7182" width="8.44140625" style="6" customWidth="1"/>
    <col min="7183" max="7183" width="3.5546875" style="6" customWidth="1"/>
    <col min="7184" max="7184" width="8.44140625" style="6" customWidth="1"/>
    <col min="7185" max="7185" width="5.109375" style="6" customWidth="1"/>
    <col min="7186" max="7186" width="8.44140625" style="6" customWidth="1"/>
    <col min="7187" max="7187" width="3.44140625" style="6" customWidth="1"/>
    <col min="7188" max="7188" width="8.44140625" style="6" customWidth="1"/>
    <col min="7189" max="7189" width="3.44140625" style="6" customWidth="1"/>
    <col min="7190" max="7190" width="8.44140625" style="6" customWidth="1"/>
    <col min="7191" max="7191" width="3.44140625" style="6" customWidth="1"/>
    <col min="7192" max="7429" width="7.6640625" style="6"/>
    <col min="7430" max="7430" width="2.6640625" style="6" customWidth="1"/>
    <col min="7431" max="7431" width="22.6640625" style="6" customWidth="1"/>
    <col min="7432" max="7432" width="8.44140625" style="6" customWidth="1"/>
    <col min="7433" max="7433" width="2.88671875" style="6" customWidth="1"/>
    <col min="7434" max="7434" width="8.44140625" style="6" customWidth="1"/>
    <col min="7435" max="7435" width="3.5546875" style="6" customWidth="1"/>
    <col min="7436" max="7436" width="8.44140625" style="6" customWidth="1"/>
    <col min="7437" max="7437" width="3.5546875" style="6" customWidth="1"/>
    <col min="7438" max="7438" width="8.44140625" style="6" customWidth="1"/>
    <col min="7439" max="7439" width="3.5546875" style="6" customWidth="1"/>
    <col min="7440" max="7440" width="8.44140625" style="6" customWidth="1"/>
    <col min="7441" max="7441" width="5.109375" style="6" customWidth="1"/>
    <col min="7442" max="7442" width="8.44140625" style="6" customWidth="1"/>
    <col min="7443" max="7443" width="3.44140625" style="6" customWidth="1"/>
    <col min="7444" max="7444" width="8.44140625" style="6" customWidth="1"/>
    <col min="7445" max="7445" width="3.44140625" style="6" customWidth="1"/>
    <col min="7446" max="7446" width="8.44140625" style="6" customWidth="1"/>
    <col min="7447" max="7447" width="3.44140625" style="6" customWidth="1"/>
    <col min="7448" max="7685" width="7.6640625" style="6"/>
    <col min="7686" max="7686" width="2.6640625" style="6" customWidth="1"/>
    <col min="7687" max="7687" width="22.6640625" style="6" customWidth="1"/>
    <col min="7688" max="7688" width="8.44140625" style="6" customWidth="1"/>
    <col min="7689" max="7689" width="2.88671875" style="6" customWidth="1"/>
    <col min="7690" max="7690" width="8.44140625" style="6" customWidth="1"/>
    <col min="7691" max="7691" width="3.5546875" style="6" customWidth="1"/>
    <col min="7692" max="7692" width="8.44140625" style="6" customWidth="1"/>
    <col min="7693" max="7693" width="3.5546875" style="6" customWidth="1"/>
    <col min="7694" max="7694" width="8.44140625" style="6" customWidth="1"/>
    <col min="7695" max="7695" width="3.5546875" style="6" customWidth="1"/>
    <col min="7696" max="7696" width="8.44140625" style="6" customWidth="1"/>
    <col min="7697" max="7697" width="5.109375" style="6" customWidth="1"/>
    <col min="7698" max="7698" width="8.44140625" style="6" customWidth="1"/>
    <col min="7699" max="7699" width="3.44140625" style="6" customWidth="1"/>
    <col min="7700" max="7700" width="8.44140625" style="6" customWidth="1"/>
    <col min="7701" max="7701" width="3.44140625" style="6" customWidth="1"/>
    <col min="7702" max="7702" width="8.44140625" style="6" customWidth="1"/>
    <col min="7703" max="7703" width="3.44140625" style="6" customWidth="1"/>
    <col min="7704" max="7941" width="7.6640625" style="6"/>
    <col min="7942" max="7942" width="2.6640625" style="6" customWidth="1"/>
    <col min="7943" max="7943" width="22.6640625" style="6" customWidth="1"/>
    <col min="7944" max="7944" width="8.44140625" style="6" customWidth="1"/>
    <col min="7945" max="7945" width="2.88671875" style="6" customWidth="1"/>
    <col min="7946" max="7946" width="8.44140625" style="6" customWidth="1"/>
    <col min="7947" max="7947" width="3.5546875" style="6" customWidth="1"/>
    <col min="7948" max="7948" width="8.44140625" style="6" customWidth="1"/>
    <col min="7949" max="7949" width="3.5546875" style="6" customWidth="1"/>
    <col min="7950" max="7950" width="8.44140625" style="6" customWidth="1"/>
    <col min="7951" max="7951" width="3.5546875" style="6" customWidth="1"/>
    <col min="7952" max="7952" width="8.44140625" style="6" customWidth="1"/>
    <col min="7953" max="7953" width="5.109375" style="6" customWidth="1"/>
    <col min="7954" max="7954" width="8.44140625" style="6" customWidth="1"/>
    <col min="7955" max="7955" width="3.44140625" style="6" customWidth="1"/>
    <col min="7956" max="7956" width="8.44140625" style="6" customWidth="1"/>
    <col min="7957" max="7957" width="3.44140625" style="6" customWidth="1"/>
    <col min="7958" max="7958" width="8.44140625" style="6" customWidth="1"/>
    <col min="7959" max="7959" width="3.44140625" style="6" customWidth="1"/>
    <col min="7960" max="8197" width="7.6640625" style="6"/>
    <col min="8198" max="8198" width="2.6640625" style="6" customWidth="1"/>
    <col min="8199" max="8199" width="22.6640625" style="6" customWidth="1"/>
    <col min="8200" max="8200" width="8.44140625" style="6" customWidth="1"/>
    <col min="8201" max="8201" width="2.88671875" style="6" customWidth="1"/>
    <col min="8202" max="8202" width="8.44140625" style="6" customWidth="1"/>
    <col min="8203" max="8203" width="3.5546875" style="6" customWidth="1"/>
    <col min="8204" max="8204" width="8.44140625" style="6" customWidth="1"/>
    <col min="8205" max="8205" width="3.5546875" style="6" customWidth="1"/>
    <col min="8206" max="8206" width="8.44140625" style="6" customWidth="1"/>
    <col min="8207" max="8207" width="3.5546875" style="6" customWidth="1"/>
    <col min="8208" max="8208" width="8.44140625" style="6" customWidth="1"/>
    <col min="8209" max="8209" width="5.109375" style="6" customWidth="1"/>
    <col min="8210" max="8210" width="8.44140625" style="6" customWidth="1"/>
    <col min="8211" max="8211" width="3.44140625" style="6" customWidth="1"/>
    <col min="8212" max="8212" width="8.44140625" style="6" customWidth="1"/>
    <col min="8213" max="8213" width="3.44140625" style="6" customWidth="1"/>
    <col min="8214" max="8214" width="8.44140625" style="6" customWidth="1"/>
    <col min="8215" max="8215" width="3.44140625" style="6" customWidth="1"/>
    <col min="8216" max="8453" width="7.6640625" style="6"/>
    <col min="8454" max="8454" width="2.6640625" style="6" customWidth="1"/>
    <col min="8455" max="8455" width="22.6640625" style="6" customWidth="1"/>
    <col min="8456" max="8456" width="8.44140625" style="6" customWidth="1"/>
    <col min="8457" max="8457" width="2.88671875" style="6" customWidth="1"/>
    <col min="8458" max="8458" width="8.44140625" style="6" customWidth="1"/>
    <col min="8459" max="8459" width="3.5546875" style="6" customWidth="1"/>
    <col min="8460" max="8460" width="8.44140625" style="6" customWidth="1"/>
    <col min="8461" max="8461" width="3.5546875" style="6" customWidth="1"/>
    <col min="8462" max="8462" width="8.44140625" style="6" customWidth="1"/>
    <col min="8463" max="8463" width="3.5546875" style="6" customWidth="1"/>
    <col min="8464" max="8464" width="8.44140625" style="6" customWidth="1"/>
    <col min="8465" max="8465" width="5.109375" style="6" customWidth="1"/>
    <col min="8466" max="8466" width="8.44140625" style="6" customWidth="1"/>
    <col min="8467" max="8467" width="3.44140625" style="6" customWidth="1"/>
    <col min="8468" max="8468" width="8.44140625" style="6" customWidth="1"/>
    <col min="8469" max="8469" width="3.44140625" style="6" customWidth="1"/>
    <col min="8470" max="8470" width="8.44140625" style="6" customWidth="1"/>
    <col min="8471" max="8471" width="3.44140625" style="6" customWidth="1"/>
    <col min="8472" max="8709" width="7.6640625" style="6"/>
    <col min="8710" max="8710" width="2.6640625" style="6" customWidth="1"/>
    <col min="8711" max="8711" width="22.6640625" style="6" customWidth="1"/>
    <col min="8712" max="8712" width="8.44140625" style="6" customWidth="1"/>
    <col min="8713" max="8713" width="2.88671875" style="6" customWidth="1"/>
    <col min="8714" max="8714" width="8.44140625" style="6" customWidth="1"/>
    <col min="8715" max="8715" width="3.5546875" style="6" customWidth="1"/>
    <col min="8716" max="8716" width="8.44140625" style="6" customWidth="1"/>
    <col min="8717" max="8717" width="3.5546875" style="6" customWidth="1"/>
    <col min="8718" max="8718" width="8.44140625" style="6" customWidth="1"/>
    <col min="8719" max="8719" width="3.5546875" style="6" customWidth="1"/>
    <col min="8720" max="8720" width="8.44140625" style="6" customWidth="1"/>
    <col min="8721" max="8721" width="5.109375" style="6" customWidth="1"/>
    <col min="8722" max="8722" width="8.44140625" style="6" customWidth="1"/>
    <col min="8723" max="8723" width="3.44140625" style="6" customWidth="1"/>
    <col min="8724" max="8724" width="8.44140625" style="6" customWidth="1"/>
    <col min="8725" max="8725" width="3.44140625" style="6" customWidth="1"/>
    <col min="8726" max="8726" width="8.44140625" style="6" customWidth="1"/>
    <col min="8727" max="8727" width="3.44140625" style="6" customWidth="1"/>
    <col min="8728" max="8965" width="7.6640625" style="6"/>
    <col min="8966" max="8966" width="2.6640625" style="6" customWidth="1"/>
    <col min="8967" max="8967" width="22.6640625" style="6" customWidth="1"/>
    <col min="8968" max="8968" width="8.44140625" style="6" customWidth="1"/>
    <col min="8969" max="8969" width="2.88671875" style="6" customWidth="1"/>
    <col min="8970" max="8970" width="8.44140625" style="6" customWidth="1"/>
    <col min="8971" max="8971" width="3.5546875" style="6" customWidth="1"/>
    <col min="8972" max="8972" width="8.44140625" style="6" customWidth="1"/>
    <col min="8973" max="8973" width="3.5546875" style="6" customWidth="1"/>
    <col min="8974" max="8974" width="8.44140625" style="6" customWidth="1"/>
    <col min="8975" max="8975" width="3.5546875" style="6" customWidth="1"/>
    <col min="8976" max="8976" width="8.44140625" style="6" customWidth="1"/>
    <col min="8977" max="8977" width="5.109375" style="6" customWidth="1"/>
    <col min="8978" max="8978" width="8.44140625" style="6" customWidth="1"/>
    <col min="8979" max="8979" width="3.44140625" style="6" customWidth="1"/>
    <col min="8980" max="8980" width="8.44140625" style="6" customWidth="1"/>
    <col min="8981" max="8981" width="3.44140625" style="6" customWidth="1"/>
    <col min="8982" max="8982" width="8.44140625" style="6" customWidth="1"/>
    <col min="8983" max="8983" width="3.44140625" style="6" customWidth="1"/>
    <col min="8984" max="9221" width="7.6640625" style="6"/>
    <col min="9222" max="9222" width="2.6640625" style="6" customWidth="1"/>
    <col min="9223" max="9223" width="22.6640625" style="6" customWidth="1"/>
    <col min="9224" max="9224" width="8.44140625" style="6" customWidth="1"/>
    <col min="9225" max="9225" width="2.88671875" style="6" customWidth="1"/>
    <col min="9226" max="9226" width="8.44140625" style="6" customWidth="1"/>
    <col min="9227" max="9227" width="3.5546875" style="6" customWidth="1"/>
    <col min="9228" max="9228" width="8.44140625" style="6" customWidth="1"/>
    <col min="9229" max="9229" width="3.5546875" style="6" customWidth="1"/>
    <col min="9230" max="9230" width="8.44140625" style="6" customWidth="1"/>
    <col min="9231" max="9231" width="3.5546875" style="6" customWidth="1"/>
    <col min="9232" max="9232" width="8.44140625" style="6" customWidth="1"/>
    <col min="9233" max="9233" width="5.109375" style="6" customWidth="1"/>
    <col min="9234" max="9234" width="8.44140625" style="6" customWidth="1"/>
    <col min="9235" max="9235" width="3.44140625" style="6" customWidth="1"/>
    <col min="9236" max="9236" width="8.44140625" style="6" customWidth="1"/>
    <col min="9237" max="9237" width="3.44140625" style="6" customWidth="1"/>
    <col min="9238" max="9238" width="8.44140625" style="6" customWidth="1"/>
    <col min="9239" max="9239" width="3.44140625" style="6" customWidth="1"/>
    <col min="9240" max="9477" width="7.6640625" style="6"/>
    <col min="9478" max="9478" width="2.6640625" style="6" customWidth="1"/>
    <col min="9479" max="9479" width="22.6640625" style="6" customWidth="1"/>
    <col min="9480" max="9480" width="8.44140625" style="6" customWidth="1"/>
    <col min="9481" max="9481" width="2.88671875" style="6" customWidth="1"/>
    <col min="9482" max="9482" width="8.44140625" style="6" customWidth="1"/>
    <col min="9483" max="9483" width="3.5546875" style="6" customWidth="1"/>
    <col min="9484" max="9484" width="8.44140625" style="6" customWidth="1"/>
    <col min="9485" max="9485" width="3.5546875" style="6" customWidth="1"/>
    <col min="9486" max="9486" width="8.44140625" style="6" customWidth="1"/>
    <col min="9487" max="9487" width="3.5546875" style="6" customWidth="1"/>
    <col min="9488" max="9488" width="8.44140625" style="6" customWidth="1"/>
    <col min="9489" max="9489" width="5.109375" style="6" customWidth="1"/>
    <col min="9490" max="9490" width="8.44140625" style="6" customWidth="1"/>
    <col min="9491" max="9491" width="3.44140625" style="6" customWidth="1"/>
    <col min="9492" max="9492" width="8.44140625" style="6" customWidth="1"/>
    <col min="9493" max="9493" width="3.44140625" style="6" customWidth="1"/>
    <col min="9494" max="9494" width="8.44140625" style="6" customWidth="1"/>
    <col min="9495" max="9495" width="3.44140625" style="6" customWidth="1"/>
    <col min="9496" max="9733" width="7.6640625" style="6"/>
    <col min="9734" max="9734" width="2.6640625" style="6" customWidth="1"/>
    <col min="9735" max="9735" width="22.6640625" style="6" customWidth="1"/>
    <col min="9736" max="9736" width="8.44140625" style="6" customWidth="1"/>
    <col min="9737" max="9737" width="2.88671875" style="6" customWidth="1"/>
    <col min="9738" max="9738" width="8.44140625" style="6" customWidth="1"/>
    <col min="9739" max="9739" width="3.5546875" style="6" customWidth="1"/>
    <col min="9740" max="9740" width="8.44140625" style="6" customWidth="1"/>
    <col min="9741" max="9741" width="3.5546875" style="6" customWidth="1"/>
    <col min="9742" max="9742" width="8.44140625" style="6" customWidth="1"/>
    <col min="9743" max="9743" width="3.5546875" style="6" customWidth="1"/>
    <col min="9744" max="9744" width="8.44140625" style="6" customWidth="1"/>
    <col min="9745" max="9745" width="5.109375" style="6" customWidth="1"/>
    <col min="9746" max="9746" width="8.44140625" style="6" customWidth="1"/>
    <col min="9747" max="9747" width="3.44140625" style="6" customWidth="1"/>
    <col min="9748" max="9748" width="8.44140625" style="6" customWidth="1"/>
    <col min="9749" max="9749" width="3.44140625" style="6" customWidth="1"/>
    <col min="9750" max="9750" width="8.44140625" style="6" customWidth="1"/>
    <col min="9751" max="9751" width="3.44140625" style="6" customWidth="1"/>
    <col min="9752" max="9989" width="7.6640625" style="6"/>
    <col min="9990" max="9990" width="2.6640625" style="6" customWidth="1"/>
    <col min="9991" max="9991" width="22.6640625" style="6" customWidth="1"/>
    <col min="9992" max="9992" width="8.44140625" style="6" customWidth="1"/>
    <col min="9993" max="9993" width="2.88671875" style="6" customWidth="1"/>
    <col min="9994" max="9994" width="8.44140625" style="6" customWidth="1"/>
    <col min="9995" max="9995" width="3.5546875" style="6" customWidth="1"/>
    <col min="9996" max="9996" width="8.44140625" style="6" customWidth="1"/>
    <col min="9997" max="9997" width="3.5546875" style="6" customWidth="1"/>
    <col min="9998" max="9998" width="8.44140625" style="6" customWidth="1"/>
    <col min="9999" max="9999" width="3.5546875" style="6" customWidth="1"/>
    <col min="10000" max="10000" width="8.44140625" style="6" customWidth="1"/>
    <col min="10001" max="10001" width="5.109375" style="6" customWidth="1"/>
    <col min="10002" max="10002" width="8.44140625" style="6" customWidth="1"/>
    <col min="10003" max="10003" width="3.44140625" style="6" customWidth="1"/>
    <col min="10004" max="10004" width="8.44140625" style="6" customWidth="1"/>
    <col min="10005" max="10005" width="3.44140625" style="6" customWidth="1"/>
    <col min="10006" max="10006" width="8.44140625" style="6" customWidth="1"/>
    <col min="10007" max="10007" width="3.44140625" style="6" customWidth="1"/>
    <col min="10008" max="10245" width="7.6640625" style="6"/>
    <col min="10246" max="10246" width="2.6640625" style="6" customWidth="1"/>
    <col min="10247" max="10247" width="22.6640625" style="6" customWidth="1"/>
    <col min="10248" max="10248" width="8.44140625" style="6" customWidth="1"/>
    <col min="10249" max="10249" width="2.88671875" style="6" customWidth="1"/>
    <col min="10250" max="10250" width="8.44140625" style="6" customWidth="1"/>
    <col min="10251" max="10251" width="3.5546875" style="6" customWidth="1"/>
    <col min="10252" max="10252" width="8.44140625" style="6" customWidth="1"/>
    <col min="10253" max="10253" width="3.5546875" style="6" customWidth="1"/>
    <col min="10254" max="10254" width="8.44140625" style="6" customWidth="1"/>
    <col min="10255" max="10255" width="3.5546875" style="6" customWidth="1"/>
    <col min="10256" max="10256" width="8.44140625" style="6" customWidth="1"/>
    <col min="10257" max="10257" width="5.109375" style="6" customWidth="1"/>
    <col min="10258" max="10258" width="8.44140625" style="6" customWidth="1"/>
    <col min="10259" max="10259" width="3.44140625" style="6" customWidth="1"/>
    <col min="10260" max="10260" width="8.44140625" style="6" customWidth="1"/>
    <col min="10261" max="10261" width="3.44140625" style="6" customWidth="1"/>
    <col min="10262" max="10262" width="8.44140625" style="6" customWidth="1"/>
    <col min="10263" max="10263" width="3.44140625" style="6" customWidth="1"/>
    <col min="10264" max="10501" width="7.6640625" style="6"/>
    <col min="10502" max="10502" width="2.6640625" style="6" customWidth="1"/>
    <col min="10503" max="10503" width="22.6640625" style="6" customWidth="1"/>
    <col min="10504" max="10504" width="8.44140625" style="6" customWidth="1"/>
    <col min="10505" max="10505" width="2.88671875" style="6" customWidth="1"/>
    <col min="10506" max="10506" width="8.44140625" style="6" customWidth="1"/>
    <col min="10507" max="10507" width="3.5546875" style="6" customWidth="1"/>
    <col min="10508" max="10508" width="8.44140625" style="6" customWidth="1"/>
    <col min="10509" max="10509" width="3.5546875" style="6" customWidth="1"/>
    <col min="10510" max="10510" width="8.44140625" style="6" customWidth="1"/>
    <col min="10511" max="10511" width="3.5546875" style="6" customWidth="1"/>
    <col min="10512" max="10512" width="8.44140625" style="6" customWidth="1"/>
    <col min="10513" max="10513" width="5.109375" style="6" customWidth="1"/>
    <col min="10514" max="10514" width="8.44140625" style="6" customWidth="1"/>
    <col min="10515" max="10515" width="3.44140625" style="6" customWidth="1"/>
    <col min="10516" max="10516" width="8.44140625" style="6" customWidth="1"/>
    <col min="10517" max="10517" width="3.44140625" style="6" customWidth="1"/>
    <col min="10518" max="10518" width="8.44140625" style="6" customWidth="1"/>
    <col min="10519" max="10519" width="3.44140625" style="6" customWidth="1"/>
    <col min="10520" max="10757" width="7.6640625" style="6"/>
    <col min="10758" max="10758" width="2.6640625" style="6" customWidth="1"/>
    <col min="10759" max="10759" width="22.6640625" style="6" customWidth="1"/>
    <col min="10760" max="10760" width="8.44140625" style="6" customWidth="1"/>
    <col min="10761" max="10761" width="2.88671875" style="6" customWidth="1"/>
    <col min="10762" max="10762" width="8.44140625" style="6" customWidth="1"/>
    <col min="10763" max="10763" width="3.5546875" style="6" customWidth="1"/>
    <col min="10764" max="10764" width="8.44140625" style="6" customWidth="1"/>
    <col min="10765" max="10765" width="3.5546875" style="6" customWidth="1"/>
    <col min="10766" max="10766" width="8.44140625" style="6" customWidth="1"/>
    <col min="10767" max="10767" width="3.5546875" style="6" customWidth="1"/>
    <col min="10768" max="10768" width="8.44140625" style="6" customWidth="1"/>
    <col min="10769" max="10769" width="5.109375" style="6" customWidth="1"/>
    <col min="10770" max="10770" width="8.44140625" style="6" customWidth="1"/>
    <col min="10771" max="10771" width="3.44140625" style="6" customWidth="1"/>
    <col min="10772" max="10772" width="8.44140625" style="6" customWidth="1"/>
    <col min="10773" max="10773" width="3.44140625" style="6" customWidth="1"/>
    <col min="10774" max="10774" width="8.44140625" style="6" customWidth="1"/>
    <col min="10775" max="10775" width="3.44140625" style="6" customWidth="1"/>
    <col min="10776" max="11013" width="7.6640625" style="6"/>
    <col min="11014" max="11014" width="2.6640625" style="6" customWidth="1"/>
    <col min="11015" max="11015" width="22.6640625" style="6" customWidth="1"/>
    <col min="11016" max="11016" width="8.44140625" style="6" customWidth="1"/>
    <col min="11017" max="11017" width="2.88671875" style="6" customWidth="1"/>
    <col min="11018" max="11018" width="8.44140625" style="6" customWidth="1"/>
    <col min="11019" max="11019" width="3.5546875" style="6" customWidth="1"/>
    <col min="11020" max="11020" width="8.44140625" style="6" customWidth="1"/>
    <col min="11021" max="11021" width="3.5546875" style="6" customWidth="1"/>
    <col min="11022" max="11022" width="8.44140625" style="6" customWidth="1"/>
    <col min="11023" max="11023" width="3.5546875" style="6" customWidth="1"/>
    <col min="11024" max="11024" width="8.44140625" style="6" customWidth="1"/>
    <col min="11025" max="11025" width="5.109375" style="6" customWidth="1"/>
    <col min="11026" max="11026" width="8.44140625" style="6" customWidth="1"/>
    <col min="11027" max="11027" width="3.44140625" style="6" customWidth="1"/>
    <col min="11028" max="11028" width="8.44140625" style="6" customWidth="1"/>
    <col min="11029" max="11029" width="3.44140625" style="6" customWidth="1"/>
    <col min="11030" max="11030" width="8.44140625" style="6" customWidth="1"/>
    <col min="11031" max="11031" width="3.44140625" style="6" customWidth="1"/>
    <col min="11032" max="11269" width="7.6640625" style="6"/>
    <col min="11270" max="11270" width="2.6640625" style="6" customWidth="1"/>
    <col min="11271" max="11271" width="22.6640625" style="6" customWidth="1"/>
    <col min="11272" max="11272" width="8.44140625" style="6" customWidth="1"/>
    <col min="11273" max="11273" width="2.88671875" style="6" customWidth="1"/>
    <col min="11274" max="11274" width="8.44140625" style="6" customWidth="1"/>
    <col min="11275" max="11275" width="3.5546875" style="6" customWidth="1"/>
    <col min="11276" max="11276" width="8.44140625" style="6" customWidth="1"/>
    <col min="11277" max="11277" width="3.5546875" style="6" customWidth="1"/>
    <col min="11278" max="11278" width="8.44140625" style="6" customWidth="1"/>
    <col min="11279" max="11279" width="3.5546875" style="6" customWidth="1"/>
    <col min="11280" max="11280" width="8.44140625" style="6" customWidth="1"/>
    <col min="11281" max="11281" width="5.109375" style="6" customWidth="1"/>
    <col min="11282" max="11282" width="8.44140625" style="6" customWidth="1"/>
    <col min="11283" max="11283" width="3.44140625" style="6" customWidth="1"/>
    <col min="11284" max="11284" width="8.44140625" style="6" customWidth="1"/>
    <col min="11285" max="11285" width="3.44140625" style="6" customWidth="1"/>
    <col min="11286" max="11286" width="8.44140625" style="6" customWidth="1"/>
    <col min="11287" max="11287" width="3.44140625" style="6" customWidth="1"/>
    <col min="11288" max="11525" width="7.6640625" style="6"/>
    <col min="11526" max="11526" width="2.6640625" style="6" customWidth="1"/>
    <col min="11527" max="11527" width="22.6640625" style="6" customWidth="1"/>
    <col min="11528" max="11528" width="8.44140625" style="6" customWidth="1"/>
    <col min="11529" max="11529" width="2.88671875" style="6" customWidth="1"/>
    <col min="11530" max="11530" width="8.44140625" style="6" customWidth="1"/>
    <col min="11531" max="11531" width="3.5546875" style="6" customWidth="1"/>
    <col min="11532" max="11532" width="8.44140625" style="6" customWidth="1"/>
    <col min="11533" max="11533" width="3.5546875" style="6" customWidth="1"/>
    <col min="11534" max="11534" width="8.44140625" style="6" customWidth="1"/>
    <col min="11535" max="11535" width="3.5546875" style="6" customWidth="1"/>
    <col min="11536" max="11536" width="8.44140625" style="6" customWidth="1"/>
    <col min="11537" max="11537" width="5.109375" style="6" customWidth="1"/>
    <col min="11538" max="11538" width="8.44140625" style="6" customWidth="1"/>
    <col min="11539" max="11539" width="3.44140625" style="6" customWidth="1"/>
    <col min="11540" max="11540" width="8.44140625" style="6" customWidth="1"/>
    <col min="11541" max="11541" width="3.44140625" style="6" customWidth="1"/>
    <col min="11542" max="11542" width="8.44140625" style="6" customWidth="1"/>
    <col min="11543" max="11543" width="3.44140625" style="6" customWidth="1"/>
    <col min="11544" max="11781" width="7.6640625" style="6"/>
    <col min="11782" max="11782" width="2.6640625" style="6" customWidth="1"/>
    <col min="11783" max="11783" width="22.6640625" style="6" customWidth="1"/>
    <col min="11784" max="11784" width="8.44140625" style="6" customWidth="1"/>
    <col min="11785" max="11785" width="2.88671875" style="6" customWidth="1"/>
    <col min="11786" max="11786" width="8.44140625" style="6" customWidth="1"/>
    <col min="11787" max="11787" width="3.5546875" style="6" customWidth="1"/>
    <col min="11788" max="11788" width="8.44140625" style="6" customWidth="1"/>
    <col min="11789" max="11789" width="3.5546875" style="6" customWidth="1"/>
    <col min="11790" max="11790" width="8.44140625" style="6" customWidth="1"/>
    <col min="11791" max="11791" width="3.5546875" style="6" customWidth="1"/>
    <col min="11792" max="11792" width="8.44140625" style="6" customWidth="1"/>
    <col min="11793" max="11793" width="5.109375" style="6" customWidth="1"/>
    <col min="11794" max="11794" width="8.44140625" style="6" customWidth="1"/>
    <col min="11795" max="11795" width="3.44140625" style="6" customWidth="1"/>
    <col min="11796" max="11796" width="8.44140625" style="6" customWidth="1"/>
    <col min="11797" max="11797" width="3.44140625" style="6" customWidth="1"/>
    <col min="11798" max="11798" width="8.44140625" style="6" customWidth="1"/>
    <col min="11799" max="11799" width="3.44140625" style="6" customWidth="1"/>
    <col min="11800" max="12037" width="7.6640625" style="6"/>
    <col min="12038" max="12038" width="2.6640625" style="6" customWidth="1"/>
    <col min="12039" max="12039" width="22.6640625" style="6" customWidth="1"/>
    <col min="12040" max="12040" width="8.44140625" style="6" customWidth="1"/>
    <col min="12041" max="12041" width="2.88671875" style="6" customWidth="1"/>
    <col min="12042" max="12042" width="8.44140625" style="6" customWidth="1"/>
    <col min="12043" max="12043" width="3.5546875" style="6" customWidth="1"/>
    <col min="12044" max="12044" width="8.44140625" style="6" customWidth="1"/>
    <col min="12045" max="12045" width="3.5546875" style="6" customWidth="1"/>
    <col min="12046" max="12046" width="8.44140625" style="6" customWidth="1"/>
    <col min="12047" max="12047" width="3.5546875" style="6" customWidth="1"/>
    <col min="12048" max="12048" width="8.44140625" style="6" customWidth="1"/>
    <col min="12049" max="12049" width="5.109375" style="6" customWidth="1"/>
    <col min="12050" max="12050" width="8.44140625" style="6" customWidth="1"/>
    <col min="12051" max="12051" width="3.44140625" style="6" customWidth="1"/>
    <col min="12052" max="12052" width="8.44140625" style="6" customWidth="1"/>
    <col min="12053" max="12053" width="3.44140625" style="6" customWidth="1"/>
    <col min="12054" max="12054" width="8.44140625" style="6" customWidth="1"/>
    <col min="12055" max="12055" width="3.44140625" style="6" customWidth="1"/>
    <col min="12056" max="12293" width="7.6640625" style="6"/>
    <col min="12294" max="12294" width="2.6640625" style="6" customWidth="1"/>
    <col min="12295" max="12295" width="22.6640625" style="6" customWidth="1"/>
    <col min="12296" max="12296" width="8.44140625" style="6" customWidth="1"/>
    <col min="12297" max="12297" width="2.88671875" style="6" customWidth="1"/>
    <col min="12298" max="12298" width="8.44140625" style="6" customWidth="1"/>
    <col min="12299" max="12299" width="3.5546875" style="6" customWidth="1"/>
    <col min="12300" max="12300" width="8.44140625" style="6" customWidth="1"/>
    <col min="12301" max="12301" width="3.5546875" style="6" customWidth="1"/>
    <col min="12302" max="12302" width="8.44140625" style="6" customWidth="1"/>
    <col min="12303" max="12303" width="3.5546875" style="6" customWidth="1"/>
    <col min="12304" max="12304" width="8.44140625" style="6" customWidth="1"/>
    <col min="12305" max="12305" width="5.109375" style="6" customWidth="1"/>
    <col min="12306" max="12306" width="8.44140625" style="6" customWidth="1"/>
    <col min="12307" max="12307" width="3.44140625" style="6" customWidth="1"/>
    <col min="12308" max="12308" width="8.44140625" style="6" customWidth="1"/>
    <col min="12309" max="12309" width="3.44140625" style="6" customWidth="1"/>
    <col min="12310" max="12310" width="8.44140625" style="6" customWidth="1"/>
    <col min="12311" max="12311" width="3.44140625" style="6" customWidth="1"/>
    <col min="12312" max="12549" width="7.6640625" style="6"/>
    <col min="12550" max="12550" width="2.6640625" style="6" customWidth="1"/>
    <col min="12551" max="12551" width="22.6640625" style="6" customWidth="1"/>
    <col min="12552" max="12552" width="8.44140625" style="6" customWidth="1"/>
    <col min="12553" max="12553" width="2.88671875" style="6" customWidth="1"/>
    <col min="12554" max="12554" width="8.44140625" style="6" customWidth="1"/>
    <col min="12555" max="12555" width="3.5546875" style="6" customWidth="1"/>
    <col min="12556" max="12556" width="8.44140625" style="6" customWidth="1"/>
    <col min="12557" max="12557" width="3.5546875" style="6" customWidth="1"/>
    <col min="12558" max="12558" width="8.44140625" style="6" customWidth="1"/>
    <col min="12559" max="12559" width="3.5546875" style="6" customWidth="1"/>
    <col min="12560" max="12560" width="8.44140625" style="6" customWidth="1"/>
    <col min="12561" max="12561" width="5.109375" style="6" customWidth="1"/>
    <col min="12562" max="12562" width="8.44140625" style="6" customWidth="1"/>
    <col min="12563" max="12563" width="3.44140625" style="6" customWidth="1"/>
    <col min="12564" max="12564" width="8.44140625" style="6" customWidth="1"/>
    <col min="12565" max="12565" width="3.44140625" style="6" customWidth="1"/>
    <col min="12566" max="12566" width="8.44140625" style="6" customWidth="1"/>
    <col min="12567" max="12567" width="3.44140625" style="6" customWidth="1"/>
    <col min="12568" max="12805" width="7.6640625" style="6"/>
    <col min="12806" max="12806" width="2.6640625" style="6" customWidth="1"/>
    <col min="12807" max="12807" width="22.6640625" style="6" customWidth="1"/>
    <col min="12808" max="12808" width="8.44140625" style="6" customWidth="1"/>
    <col min="12809" max="12809" width="2.88671875" style="6" customWidth="1"/>
    <col min="12810" max="12810" width="8.44140625" style="6" customWidth="1"/>
    <col min="12811" max="12811" width="3.5546875" style="6" customWidth="1"/>
    <col min="12812" max="12812" width="8.44140625" style="6" customWidth="1"/>
    <col min="12813" max="12813" width="3.5546875" style="6" customWidth="1"/>
    <col min="12814" max="12814" width="8.44140625" style="6" customWidth="1"/>
    <col min="12815" max="12815" width="3.5546875" style="6" customWidth="1"/>
    <col min="12816" max="12816" width="8.44140625" style="6" customWidth="1"/>
    <col min="12817" max="12817" width="5.109375" style="6" customWidth="1"/>
    <col min="12818" max="12818" width="8.44140625" style="6" customWidth="1"/>
    <col min="12819" max="12819" width="3.44140625" style="6" customWidth="1"/>
    <col min="12820" max="12820" width="8.44140625" style="6" customWidth="1"/>
    <col min="12821" max="12821" width="3.44140625" style="6" customWidth="1"/>
    <col min="12822" max="12822" width="8.44140625" style="6" customWidth="1"/>
    <col min="12823" max="12823" width="3.44140625" style="6" customWidth="1"/>
    <col min="12824" max="13061" width="7.6640625" style="6"/>
    <col min="13062" max="13062" width="2.6640625" style="6" customWidth="1"/>
    <col min="13063" max="13063" width="22.6640625" style="6" customWidth="1"/>
    <col min="13064" max="13064" width="8.44140625" style="6" customWidth="1"/>
    <col min="13065" max="13065" width="2.88671875" style="6" customWidth="1"/>
    <col min="13066" max="13066" width="8.44140625" style="6" customWidth="1"/>
    <col min="13067" max="13067" width="3.5546875" style="6" customWidth="1"/>
    <col min="13068" max="13068" width="8.44140625" style="6" customWidth="1"/>
    <col min="13069" max="13069" width="3.5546875" style="6" customWidth="1"/>
    <col min="13070" max="13070" width="8.44140625" style="6" customWidth="1"/>
    <col min="13071" max="13071" width="3.5546875" style="6" customWidth="1"/>
    <col min="13072" max="13072" width="8.44140625" style="6" customWidth="1"/>
    <col min="13073" max="13073" width="5.109375" style="6" customWidth="1"/>
    <col min="13074" max="13074" width="8.44140625" style="6" customWidth="1"/>
    <col min="13075" max="13075" width="3.44140625" style="6" customWidth="1"/>
    <col min="13076" max="13076" width="8.44140625" style="6" customWidth="1"/>
    <col min="13077" max="13077" width="3.44140625" style="6" customWidth="1"/>
    <col min="13078" max="13078" width="8.44140625" style="6" customWidth="1"/>
    <col min="13079" max="13079" width="3.44140625" style="6" customWidth="1"/>
    <col min="13080" max="13317" width="7.6640625" style="6"/>
    <col min="13318" max="13318" width="2.6640625" style="6" customWidth="1"/>
    <col min="13319" max="13319" width="22.6640625" style="6" customWidth="1"/>
    <col min="13320" max="13320" width="8.44140625" style="6" customWidth="1"/>
    <col min="13321" max="13321" width="2.88671875" style="6" customWidth="1"/>
    <col min="13322" max="13322" width="8.44140625" style="6" customWidth="1"/>
    <col min="13323" max="13323" width="3.5546875" style="6" customWidth="1"/>
    <col min="13324" max="13324" width="8.44140625" style="6" customWidth="1"/>
    <col min="13325" max="13325" width="3.5546875" style="6" customWidth="1"/>
    <col min="13326" max="13326" width="8.44140625" style="6" customWidth="1"/>
    <col min="13327" max="13327" width="3.5546875" style="6" customWidth="1"/>
    <col min="13328" max="13328" width="8.44140625" style="6" customWidth="1"/>
    <col min="13329" max="13329" width="5.109375" style="6" customWidth="1"/>
    <col min="13330" max="13330" width="8.44140625" style="6" customWidth="1"/>
    <col min="13331" max="13331" width="3.44140625" style="6" customWidth="1"/>
    <col min="13332" max="13332" width="8.44140625" style="6" customWidth="1"/>
    <col min="13333" max="13333" width="3.44140625" style="6" customWidth="1"/>
    <col min="13334" max="13334" width="8.44140625" style="6" customWidth="1"/>
    <col min="13335" max="13335" width="3.44140625" style="6" customWidth="1"/>
    <col min="13336" max="13573" width="7.6640625" style="6"/>
    <col min="13574" max="13574" width="2.6640625" style="6" customWidth="1"/>
    <col min="13575" max="13575" width="22.6640625" style="6" customWidth="1"/>
    <col min="13576" max="13576" width="8.44140625" style="6" customWidth="1"/>
    <col min="13577" max="13577" width="2.88671875" style="6" customWidth="1"/>
    <col min="13578" max="13578" width="8.44140625" style="6" customWidth="1"/>
    <col min="13579" max="13579" width="3.5546875" style="6" customWidth="1"/>
    <col min="13580" max="13580" width="8.44140625" style="6" customWidth="1"/>
    <col min="13581" max="13581" width="3.5546875" style="6" customWidth="1"/>
    <col min="13582" max="13582" width="8.44140625" style="6" customWidth="1"/>
    <col min="13583" max="13583" width="3.5546875" style="6" customWidth="1"/>
    <col min="13584" max="13584" width="8.44140625" style="6" customWidth="1"/>
    <col min="13585" max="13585" width="5.109375" style="6" customWidth="1"/>
    <col min="13586" max="13586" width="8.44140625" style="6" customWidth="1"/>
    <col min="13587" max="13587" width="3.44140625" style="6" customWidth="1"/>
    <col min="13588" max="13588" width="8.44140625" style="6" customWidth="1"/>
    <col min="13589" max="13589" width="3.44140625" style="6" customWidth="1"/>
    <col min="13590" max="13590" width="8.44140625" style="6" customWidth="1"/>
    <col min="13591" max="13591" width="3.44140625" style="6" customWidth="1"/>
    <col min="13592" max="13829" width="7.6640625" style="6"/>
    <col min="13830" max="13830" width="2.6640625" style="6" customWidth="1"/>
    <col min="13831" max="13831" width="22.6640625" style="6" customWidth="1"/>
    <col min="13832" max="13832" width="8.44140625" style="6" customWidth="1"/>
    <col min="13833" max="13833" width="2.88671875" style="6" customWidth="1"/>
    <col min="13834" max="13834" width="8.44140625" style="6" customWidth="1"/>
    <col min="13835" max="13835" width="3.5546875" style="6" customWidth="1"/>
    <col min="13836" max="13836" width="8.44140625" style="6" customWidth="1"/>
    <col min="13837" max="13837" width="3.5546875" style="6" customWidth="1"/>
    <col min="13838" max="13838" width="8.44140625" style="6" customWidth="1"/>
    <col min="13839" max="13839" width="3.5546875" style="6" customWidth="1"/>
    <col min="13840" max="13840" width="8.44140625" style="6" customWidth="1"/>
    <col min="13841" max="13841" width="5.109375" style="6" customWidth="1"/>
    <col min="13842" max="13842" width="8.44140625" style="6" customWidth="1"/>
    <col min="13843" max="13843" width="3.44140625" style="6" customWidth="1"/>
    <col min="13844" max="13844" width="8.44140625" style="6" customWidth="1"/>
    <col min="13845" max="13845" width="3.44140625" style="6" customWidth="1"/>
    <col min="13846" max="13846" width="8.44140625" style="6" customWidth="1"/>
    <col min="13847" max="13847" width="3.44140625" style="6" customWidth="1"/>
    <col min="13848" max="14085" width="7.6640625" style="6"/>
    <col min="14086" max="14086" width="2.6640625" style="6" customWidth="1"/>
    <col min="14087" max="14087" width="22.6640625" style="6" customWidth="1"/>
    <col min="14088" max="14088" width="8.44140625" style="6" customWidth="1"/>
    <col min="14089" max="14089" width="2.88671875" style="6" customWidth="1"/>
    <col min="14090" max="14090" width="8.44140625" style="6" customWidth="1"/>
    <col min="14091" max="14091" width="3.5546875" style="6" customWidth="1"/>
    <col min="14092" max="14092" width="8.44140625" style="6" customWidth="1"/>
    <col min="14093" max="14093" width="3.5546875" style="6" customWidth="1"/>
    <col min="14094" max="14094" width="8.44140625" style="6" customWidth="1"/>
    <col min="14095" max="14095" width="3.5546875" style="6" customWidth="1"/>
    <col min="14096" max="14096" width="8.44140625" style="6" customWidth="1"/>
    <col min="14097" max="14097" width="5.109375" style="6" customWidth="1"/>
    <col min="14098" max="14098" width="8.44140625" style="6" customWidth="1"/>
    <col min="14099" max="14099" width="3.44140625" style="6" customWidth="1"/>
    <col min="14100" max="14100" width="8.44140625" style="6" customWidth="1"/>
    <col min="14101" max="14101" width="3.44140625" style="6" customWidth="1"/>
    <col min="14102" max="14102" width="8.44140625" style="6" customWidth="1"/>
    <col min="14103" max="14103" width="3.44140625" style="6" customWidth="1"/>
    <col min="14104" max="14341" width="7.6640625" style="6"/>
    <col min="14342" max="14342" width="2.6640625" style="6" customWidth="1"/>
    <col min="14343" max="14343" width="22.6640625" style="6" customWidth="1"/>
    <col min="14344" max="14344" width="8.44140625" style="6" customWidth="1"/>
    <col min="14345" max="14345" width="2.88671875" style="6" customWidth="1"/>
    <col min="14346" max="14346" width="8.44140625" style="6" customWidth="1"/>
    <col min="14347" max="14347" width="3.5546875" style="6" customWidth="1"/>
    <col min="14348" max="14348" width="8.44140625" style="6" customWidth="1"/>
    <col min="14349" max="14349" width="3.5546875" style="6" customWidth="1"/>
    <col min="14350" max="14350" width="8.44140625" style="6" customWidth="1"/>
    <col min="14351" max="14351" width="3.5546875" style="6" customWidth="1"/>
    <col min="14352" max="14352" width="8.44140625" style="6" customWidth="1"/>
    <col min="14353" max="14353" width="5.109375" style="6" customWidth="1"/>
    <col min="14354" max="14354" width="8.44140625" style="6" customWidth="1"/>
    <col min="14355" max="14355" width="3.44140625" style="6" customWidth="1"/>
    <col min="14356" max="14356" width="8.44140625" style="6" customWidth="1"/>
    <col min="14357" max="14357" width="3.44140625" style="6" customWidth="1"/>
    <col min="14358" max="14358" width="8.44140625" style="6" customWidth="1"/>
    <col min="14359" max="14359" width="3.44140625" style="6" customWidth="1"/>
    <col min="14360" max="14597" width="7.6640625" style="6"/>
    <col min="14598" max="14598" width="2.6640625" style="6" customWidth="1"/>
    <col min="14599" max="14599" width="22.6640625" style="6" customWidth="1"/>
    <col min="14600" max="14600" width="8.44140625" style="6" customWidth="1"/>
    <col min="14601" max="14601" width="2.88671875" style="6" customWidth="1"/>
    <col min="14602" max="14602" width="8.44140625" style="6" customWidth="1"/>
    <col min="14603" max="14603" width="3.5546875" style="6" customWidth="1"/>
    <col min="14604" max="14604" width="8.44140625" style="6" customWidth="1"/>
    <col min="14605" max="14605" width="3.5546875" style="6" customWidth="1"/>
    <col min="14606" max="14606" width="8.44140625" style="6" customWidth="1"/>
    <col min="14607" max="14607" width="3.5546875" style="6" customWidth="1"/>
    <col min="14608" max="14608" width="8.44140625" style="6" customWidth="1"/>
    <col min="14609" max="14609" width="5.109375" style="6" customWidth="1"/>
    <col min="14610" max="14610" width="8.44140625" style="6" customWidth="1"/>
    <col min="14611" max="14611" width="3.44140625" style="6" customWidth="1"/>
    <col min="14612" max="14612" width="8.44140625" style="6" customWidth="1"/>
    <col min="14613" max="14613" width="3.44140625" style="6" customWidth="1"/>
    <col min="14614" max="14614" width="8.44140625" style="6" customWidth="1"/>
    <col min="14615" max="14615" width="3.44140625" style="6" customWidth="1"/>
    <col min="14616" max="14853" width="7.6640625" style="6"/>
    <col min="14854" max="14854" width="2.6640625" style="6" customWidth="1"/>
    <col min="14855" max="14855" width="22.6640625" style="6" customWidth="1"/>
    <col min="14856" max="14856" width="8.44140625" style="6" customWidth="1"/>
    <col min="14857" max="14857" width="2.88671875" style="6" customWidth="1"/>
    <col min="14858" max="14858" width="8.44140625" style="6" customWidth="1"/>
    <col min="14859" max="14859" width="3.5546875" style="6" customWidth="1"/>
    <col min="14860" max="14860" width="8.44140625" style="6" customWidth="1"/>
    <col min="14861" max="14861" width="3.5546875" style="6" customWidth="1"/>
    <col min="14862" max="14862" width="8.44140625" style="6" customWidth="1"/>
    <col min="14863" max="14863" width="3.5546875" style="6" customWidth="1"/>
    <col min="14864" max="14864" width="8.44140625" style="6" customWidth="1"/>
    <col min="14865" max="14865" width="5.109375" style="6" customWidth="1"/>
    <col min="14866" max="14866" width="8.44140625" style="6" customWidth="1"/>
    <col min="14867" max="14867" width="3.44140625" style="6" customWidth="1"/>
    <col min="14868" max="14868" width="8.44140625" style="6" customWidth="1"/>
    <col min="14869" max="14869" width="3.44140625" style="6" customWidth="1"/>
    <col min="14870" max="14870" width="8.44140625" style="6" customWidth="1"/>
    <col min="14871" max="14871" width="3.44140625" style="6" customWidth="1"/>
    <col min="14872" max="15109" width="7.6640625" style="6"/>
    <col min="15110" max="15110" width="2.6640625" style="6" customWidth="1"/>
    <col min="15111" max="15111" width="22.6640625" style="6" customWidth="1"/>
    <col min="15112" max="15112" width="8.44140625" style="6" customWidth="1"/>
    <col min="15113" max="15113" width="2.88671875" style="6" customWidth="1"/>
    <col min="15114" max="15114" width="8.44140625" style="6" customWidth="1"/>
    <col min="15115" max="15115" width="3.5546875" style="6" customWidth="1"/>
    <col min="15116" max="15116" width="8.44140625" style="6" customWidth="1"/>
    <col min="15117" max="15117" width="3.5546875" style="6" customWidth="1"/>
    <col min="15118" max="15118" width="8.44140625" style="6" customWidth="1"/>
    <col min="15119" max="15119" width="3.5546875" style="6" customWidth="1"/>
    <col min="15120" max="15120" width="8.44140625" style="6" customWidth="1"/>
    <col min="15121" max="15121" width="5.109375" style="6" customWidth="1"/>
    <col min="15122" max="15122" width="8.44140625" style="6" customWidth="1"/>
    <col min="15123" max="15123" width="3.44140625" style="6" customWidth="1"/>
    <col min="15124" max="15124" width="8.44140625" style="6" customWidth="1"/>
    <col min="15125" max="15125" width="3.44140625" style="6" customWidth="1"/>
    <col min="15126" max="15126" width="8.44140625" style="6" customWidth="1"/>
    <col min="15127" max="15127" width="3.44140625" style="6" customWidth="1"/>
    <col min="15128" max="15365" width="7.6640625" style="6"/>
    <col min="15366" max="15366" width="2.6640625" style="6" customWidth="1"/>
    <col min="15367" max="15367" width="22.6640625" style="6" customWidth="1"/>
    <col min="15368" max="15368" width="8.44140625" style="6" customWidth="1"/>
    <col min="15369" max="15369" width="2.88671875" style="6" customWidth="1"/>
    <col min="15370" max="15370" width="8.44140625" style="6" customWidth="1"/>
    <col min="15371" max="15371" width="3.5546875" style="6" customWidth="1"/>
    <col min="15372" max="15372" width="8.44140625" style="6" customWidth="1"/>
    <col min="15373" max="15373" width="3.5546875" style="6" customWidth="1"/>
    <col min="15374" max="15374" width="8.44140625" style="6" customWidth="1"/>
    <col min="15375" max="15375" width="3.5546875" style="6" customWidth="1"/>
    <col min="15376" max="15376" width="8.44140625" style="6" customWidth="1"/>
    <col min="15377" max="15377" width="5.109375" style="6" customWidth="1"/>
    <col min="15378" max="15378" width="8.44140625" style="6" customWidth="1"/>
    <col min="15379" max="15379" width="3.44140625" style="6" customWidth="1"/>
    <col min="15380" max="15380" width="8.44140625" style="6" customWidth="1"/>
    <col min="15381" max="15381" width="3.44140625" style="6" customWidth="1"/>
    <col min="15382" max="15382" width="8.44140625" style="6" customWidth="1"/>
    <col min="15383" max="15383" width="3.44140625" style="6" customWidth="1"/>
    <col min="15384" max="15621" width="7.6640625" style="6"/>
    <col min="15622" max="15622" width="2.6640625" style="6" customWidth="1"/>
    <col min="15623" max="15623" width="22.6640625" style="6" customWidth="1"/>
    <col min="15624" max="15624" width="8.44140625" style="6" customWidth="1"/>
    <col min="15625" max="15625" width="2.88671875" style="6" customWidth="1"/>
    <col min="15626" max="15626" width="8.44140625" style="6" customWidth="1"/>
    <col min="15627" max="15627" width="3.5546875" style="6" customWidth="1"/>
    <col min="15628" max="15628" width="8.44140625" style="6" customWidth="1"/>
    <col min="15629" max="15629" width="3.5546875" style="6" customWidth="1"/>
    <col min="15630" max="15630" width="8.44140625" style="6" customWidth="1"/>
    <col min="15631" max="15631" width="3.5546875" style="6" customWidth="1"/>
    <col min="15632" max="15632" width="8.44140625" style="6" customWidth="1"/>
    <col min="15633" max="15633" width="5.109375" style="6" customWidth="1"/>
    <col min="15634" max="15634" width="8.44140625" style="6" customWidth="1"/>
    <col min="15635" max="15635" width="3.44140625" style="6" customWidth="1"/>
    <col min="15636" max="15636" width="8.44140625" style="6" customWidth="1"/>
    <col min="15637" max="15637" width="3.44140625" style="6" customWidth="1"/>
    <col min="15638" max="15638" width="8.44140625" style="6" customWidth="1"/>
    <col min="15639" max="15639" width="3.44140625" style="6" customWidth="1"/>
    <col min="15640" max="15877" width="7.6640625" style="6"/>
    <col min="15878" max="15878" width="2.6640625" style="6" customWidth="1"/>
    <col min="15879" max="15879" width="22.6640625" style="6" customWidth="1"/>
    <col min="15880" max="15880" width="8.44140625" style="6" customWidth="1"/>
    <col min="15881" max="15881" width="2.88671875" style="6" customWidth="1"/>
    <col min="15882" max="15882" width="8.44140625" style="6" customWidth="1"/>
    <col min="15883" max="15883" width="3.5546875" style="6" customWidth="1"/>
    <col min="15884" max="15884" width="8.44140625" style="6" customWidth="1"/>
    <col min="15885" max="15885" width="3.5546875" style="6" customWidth="1"/>
    <col min="15886" max="15886" width="8.44140625" style="6" customWidth="1"/>
    <col min="15887" max="15887" width="3.5546875" style="6" customWidth="1"/>
    <col min="15888" max="15888" width="8.44140625" style="6" customWidth="1"/>
    <col min="15889" max="15889" width="5.109375" style="6" customWidth="1"/>
    <col min="15890" max="15890" width="8.44140625" style="6" customWidth="1"/>
    <col min="15891" max="15891" width="3.44140625" style="6" customWidth="1"/>
    <col min="15892" max="15892" width="8.44140625" style="6" customWidth="1"/>
    <col min="15893" max="15893" width="3.44140625" style="6" customWidth="1"/>
    <col min="15894" max="15894" width="8.44140625" style="6" customWidth="1"/>
    <col min="15895" max="15895" width="3.44140625" style="6" customWidth="1"/>
    <col min="15896" max="16133" width="7.6640625" style="6"/>
    <col min="16134" max="16134" width="2.6640625" style="6" customWidth="1"/>
    <col min="16135" max="16135" width="22.6640625" style="6" customWidth="1"/>
    <col min="16136" max="16136" width="8.44140625" style="6" customWidth="1"/>
    <col min="16137" max="16137" width="2.88671875" style="6" customWidth="1"/>
    <col min="16138" max="16138" width="8.44140625" style="6" customWidth="1"/>
    <col min="16139" max="16139" width="3.5546875" style="6" customWidth="1"/>
    <col min="16140" max="16140" width="8.44140625" style="6" customWidth="1"/>
    <col min="16141" max="16141" width="3.5546875" style="6" customWidth="1"/>
    <col min="16142" max="16142" width="8.44140625" style="6" customWidth="1"/>
    <col min="16143" max="16143" width="3.5546875" style="6" customWidth="1"/>
    <col min="16144" max="16144" width="8.44140625" style="6" customWidth="1"/>
    <col min="16145" max="16145" width="5.109375" style="6" customWidth="1"/>
    <col min="16146" max="16146" width="8.44140625" style="6" customWidth="1"/>
    <col min="16147" max="16147" width="3.44140625" style="6" customWidth="1"/>
    <col min="16148" max="16148" width="8.44140625" style="6" customWidth="1"/>
    <col min="16149" max="16149" width="3.44140625" style="6" customWidth="1"/>
    <col min="16150" max="16150" width="8.44140625" style="6" customWidth="1"/>
    <col min="16151" max="16151" width="3.44140625" style="6" customWidth="1"/>
    <col min="16152" max="16384" width="7.6640625" style="6"/>
  </cols>
  <sheetData>
    <row r="1" spans="2:45" ht="6" customHeight="1" x14ac:dyDescent="0.25"/>
    <row r="2" spans="2:45" ht="5.25" customHeight="1" x14ac:dyDescent="0.25">
      <c r="B2" s="7"/>
      <c r="C2" s="7"/>
      <c r="D2" s="8"/>
      <c r="E2" s="9"/>
      <c r="F2" s="8"/>
      <c r="G2" s="9"/>
      <c r="H2" s="10"/>
      <c r="I2" s="11"/>
      <c r="J2" s="10"/>
      <c r="K2" s="11"/>
      <c r="L2" s="10"/>
      <c r="M2" s="11"/>
      <c r="N2" s="10"/>
      <c r="O2" s="11"/>
      <c r="P2" s="8"/>
      <c r="Q2" s="9"/>
      <c r="R2" s="8"/>
      <c r="S2" s="9"/>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45" s="19" customFormat="1" ht="19.2" x14ac:dyDescent="0.35">
      <c r="B3" s="13" t="s">
        <v>0</v>
      </c>
      <c r="C3" s="13"/>
      <c r="D3" s="14"/>
      <c r="E3" s="15"/>
      <c r="F3" s="12"/>
      <c r="G3" s="16"/>
      <c r="H3" s="17"/>
      <c r="I3" s="18"/>
      <c r="J3" s="17"/>
      <c r="K3" s="18"/>
      <c r="L3" s="17"/>
      <c r="M3" s="18"/>
      <c r="N3" s="17"/>
      <c r="O3" s="18"/>
      <c r="P3" s="12"/>
      <c r="Q3" s="16"/>
      <c r="R3" s="12"/>
      <c r="S3" s="1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2:45" s="19" customFormat="1" ht="8.25" customHeight="1" x14ac:dyDescent="0.25">
      <c r="B4" s="20"/>
      <c r="C4" s="20"/>
      <c r="D4" s="14"/>
      <c r="E4" s="15"/>
      <c r="F4" s="12"/>
      <c r="G4" s="16"/>
      <c r="H4" s="17"/>
      <c r="I4" s="18"/>
      <c r="J4" s="17"/>
      <c r="K4" s="18"/>
      <c r="L4" s="17"/>
      <c r="M4" s="18"/>
      <c r="N4" s="17"/>
      <c r="O4" s="18"/>
      <c r="P4" s="12"/>
      <c r="Q4" s="16"/>
      <c r="R4" s="12"/>
      <c r="S4" s="16"/>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45" s="19" customFormat="1" ht="16.8" x14ac:dyDescent="0.3">
      <c r="B5" s="21" t="s">
        <v>1</v>
      </c>
      <c r="C5" s="21"/>
      <c r="D5" s="14"/>
      <c r="E5" s="15"/>
      <c r="F5" s="12"/>
      <c r="G5" s="16"/>
      <c r="H5" s="17"/>
      <c r="I5" s="18"/>
      <c r="J5" s="17"/>
      <c r="K5" s="18"/>
      <c r="L5" s="17"/>
      <c r="M5" s="18"/>
      <c r="N5" s="17"/>
      <c r="O5" s="17"/>
      <c r="P5" s="12"/>
      <c r="Q5" s="16"/>
      <c r="R5" s="12"/>
      <c r="S5" s="16"/>
      <c r="T5" s="12"/>
      <c r="U5" s="12"/>
      <c r="V5" s="22" t="s">
        <v>148</v>
      </c>
      <c r="W5" s="12"/>
      <c r="X5" s="12"/>
      <c r="Y5" s="12"/>
      <c r="Z5" s="12"/>
      <c r="AA5" s="12"/>
      <c r="AB5" s="12"/>
      <c r="AC5" s="12"/>
      <c r="AD5" s="12"/>
      <c r="AE5" s="12"/>
      <c r="AF5" s="12"/>
      <c r="AG5" s="12"/>
      <c r="AH5" s="12"/>
      <c r="AI5" s="12"/>
      <c r="AJ5" s="12"/>
      <c r="AK5" s="12"/>
      <c r="AL5" s="12"/>
      <c r="AM5" s="12"/>
      <c r="AN5" s="12"/>
      <c r="AO5" s="12"/>
      <c r="AP5" s="12"/>
      <c r="AQ5" s="12"/>
      <c r="AR5" s="12"/>
      <c r="AS5" s="12"/>
    </row>
    <row r="6" spans="2:45" s="19" customFormat="1" x14ac:dyDescent="0.25">
      <c r="B6" s="23"/>
      <c r="C6" s="23"/>
      <c r="D6" s="24"/>
      <c r="E6" s="25"/>
      <c r="F6" s="8"/>
      <c r="G6" s="9"/>
      <c r="H6" s="10"/>
      <c r="I6" s="11"/>
      <c r="J6" s="10"/>
      <c r="K6" s="11"/>
      <c r="L6" s="10"/>
      <c r="M6" s="11"/>
      <c r="N6" s="10"/>
      <c r="O6" s="11"/>
      <c r="P6" s="8"/>
      <c r="Q6" s="9"/>
      <c r="R6" s="8"/>
      <c r="S6" s="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5" s="19" customFormat="1" ht="14.25" customHeight="1" x14ac:dyDescent="0.25">
      <c r="B7" s="26" t="s">
        <v>2</v>
      </c>
      <c r="C7" s="26"/>
      <c r="D7" s="26"/>
      <c r="E7" s="26"/>
      <c r="F7" s="26"/>
      <c r="G7" s="26"/>
      <c r="H7" s="26"/>
      <c r="I7" s="26"/>
      <c r="J7" s="116" t="s">
        <v>3</v>
      </c>
      <c r="K7" s="117"/>
      <c r="L7" s="117"/>
      <c r="M7" s="117"/>
      <c r="N7" s="118"/>
      <c r="O7" s="8"/>
      <c r="P7" s="8"/>
      <c r="Q7" s="9"/>
      <c r="R7" s="8"/>
      <c r="S7" s="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45" s="19" customFormat="1" ht="9.75" customHeight="1" thickBot="1" x14ac:dyDescent="0.3">
      <c r="B8" s="27"/>
      <c r="C8" s="27"/>
      <c r="D8" s="14"/>
      <c r="E8" s="28"/>
      <c r="F8" s="29"/>
      <c r="G8" s="30"/>
      <c r="H8" s="31"/>
      <c r="I8" s="32"/>
      <c r="J8" s="31"/>
      <c r="K8" s="32"/>
      <c r="L8" s="31"/>
      <c r="M8" s="32"/>
      <c r="N8" s="31"/>
      <c r="O8" s="32"/>
      <c r="P8" s="12"/>
      <c r="Q8" s="16"/>
      <c r="R8" s="12"/>
      <c r="S8" s="16"/>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2:45" s="19" customFormat="1" ht="13.2" x14ac:dyDescent="0.25">
      <c r="B9" s="8"/>
      <c r="C9" s="33"/>
      <c r="D9" s="34"/>
      <c r="E9" s="34"/>
      <c r="F9" s="34"/>
      <c r="G9" s="34"/>
      <c r="H9" s="34"/>
      <c r="I9" s="34"/>
      <c r="J9" s="34"/>
      <c r="K9" s="34"/>
      <c r="L9" s="34"/>
      <c r="M9" s="34"/>
      <c r="N9" s="34"/>
      <c r="O9" s="34"/>
      <c r="P9" s="34"/>
      <c r="Q9" s="34"/>
      <c r="R9" s="34"/>
      <c r="S9" s="34"/>
      <c r="T9" s="34"/>
      <c r="U9" s="34"/>
      <c r="V9" s="35"/>
      <c r="W9" s="12"/>
      <c r="X9" s="12"/>
      <c r="Y9" s="12"/>
      <c r="Z9" s="12"/>
      <c r="AA9" s="12"/>
      <c r="AB9" s="12"/>
      <c r="AC9" s="12"/>
      <c r="AD9" s="12"/>
      <c r="AE9" s="12"/>
      <c r="AF9" s="12"/>
      <c r="AG9" s="12"/>
      <c r="AH9" s="12"/>
      <c r="AI9" s="12"/>
      <c r="AJ9" s="12"/>
      <c r="AK9" s="12"/>
      <c r="AL9" s="12"/>
      <c r="AM9" s="12"/>
      <c r="AN9" s="12"/>
      <c r="AO9" s="12"/>
      <c r="AP9" s="12"/>
      <c r="AQ9" s="12"/>
      <c r="AR9" s="12"/>
      <c r="AS9" s="12"/>
    </row>
    <row r="10" spans="2:45" s="19" customFormat="1" ht="12" customHeight="1" x14ac:dyDescent="0.25">
      <c r="B10" s="8"/>
      <c r="C10" s="36"/>
      <c r="D10" s="37"/>
      <c r="E10" s="37"/>
      <c r="F10" s="37"/>
      <c r="G10" s="37"/>
      <c r="H10" s="37"/>
      <c r="I10" s="37"/>
      <c r="J10" s="37"/>
      <c r="K10" s="37"/>
      <c r="L10" s="37"/>
      <c r="M10" s="37"/>
      <c r="N10" s="37"/>
      <c r="O10" s="37"/>
      <c r="P10" s="37"/>
      <c r="Q10" s="37"/>
      <c r="R10" s="37"/>
      <c r="S10" s="37"/>
      <c r="T10" s="37"/>
      <c r="U10" s="37"/>
      <c r="V10" s="38"/>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2:45" s="19" customFormat="1" ht="12" customHeight="1" x14ac:dyDescent="0.25">
      <c r="B11" s="8"/>
      <c r="C11" s="36"/>
      <c r="D11" s="37"/>
      <c r="E11" s="37"/>
      <c r="F11" s="37"/>
      <c r="G11" s="37"/>
      <c r="H11" s="37"/>
      <c r="I11" s="37"/>
      <c r="J11" s="37"/>
      <c r="K11" s="37"/>
      <c r="L11" s="37"/>
      <c r="M11" s="37"/>
      <c r="N11" s="37"/>
      <c r="O11" s="37"/>
      <c r="P11" s="37"/>
      <c r="Q11" s="37"/>
      <c r="R11" s="37"/>
      <c r="S11" s="37"/>
      <c r="T11" s="37"/>
      <c r="U11" s="37"/>
      <c r="V11" s="38"/>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45" s="19" customFormat="1" ht="12" customHeight="1" x14ac:dyDescent="0.25">
      <c r="B12" s="8"/>
      <c r="C12" s="36"/>
      <c r="D12" s="37"/>
      <c r="E12" s="37"/>
      <c r="F12" s="37"/>
      <c r="G12" s="37"/>
      <c r="H12" s="37"/>
      <c r="I12" s="37"/>
      <c r="J12" s="37"/>
      <c r="K12" s="37"/>
      <c r="L12" s="37"/>
      <c r="M12" s="37"/>
      <c r="N12" s="37"/>
      <c r="O12" s="37"/>
      <c r="P12" s="37"/>
      <c r="Q12" s="37"/>
      <c r="R12" s="37"/>
      <c r="S12" s="37"/>
      <c r="T12" s="37"/>
      <c r="U12" s="37"/>
      <c r="V12" s="38"/>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45" s="19" customFormat="1" ht="12" customHeight="1" x14ac:dyDescent="0.25">
      <c r="B13" s="8"/>
      <c r="C13" s="36"/>
      <c r="D13" s="37"/>
      <c r="E13" s="37"/>
      <c r="F13" s="37"/>
      <c r="G13" s="37"/>
      <c r="H13" s="37"/>
      <c r="I13" s="37"/>
      <c r="J13" s="37"/>
      <c r="K13" s="37"/>
      <c r="L13" s="37"/>
      <c r="M13" s="37"/>
      <c r="N13" s="37"/>
      <c r="O13" s="37"/>
      <c r="P13" s="37"/>
      <c r="Q13" s="37"/>
      <c r="R13" s="37"/>
      <c r="S13" s="37"/>
      <c r="T13" s="37"/>
      <c r="U13" s="37"/>
      <c r="V13" s="38"/>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45" s="19" customFormat="1" ht="12" customHeight="1" x14ac:dyDescent="0.25">
      <c r="B14" s="8"/>
      <c r="C14" s="36"/>
      <c r="D14" s="37"/>
      <c r="E14" s="37"/>
      <c r="F14" s="37"/>
      <c r="G14" s="37"/>
      <c r="H14" s="37"/>
      <c r="I14" s="37"/>
      <c r="J14" s="37"/>
      <c r="K14" s="37"/>
      <c r="L14" s="37"/>
      <c r="M14" s="37"/>
      <c r="N14" s="37"/>
      <c r="O14" s="37"/>
      <c r="P14" s="37"/>
      <c r="Q14" s="37"/>
      <c r="R14" s="37"/>
      <c r="S14" s="37"/>
      <c r="T14" s="37"/>
      <c r="U14" s="37"/>
      <c r="V14" s="38"/>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2:45" s="19" customFormat="1" ht="12" customHeight="1" x14ac:dyDescent="0.25">
      <c r="B15" s="8"/>
      <c r="C15" s="36"/>
      <c r="D15" s="37"/>
      <c r="E15" s="37"/>
      <c r="F15" s="37"/>
      <c r="G15" s="37"/>
      <c r="H15" s="37"/>
      <c r="I15" s="37"/>
      <c r="J15" s="37"/>
      <c r="K15" s="37"/>
      <c r="L15" s="37"/>
      <c r="M15" s="37"/>
      <c r="N15" s="37"/>
      <c r="O15" s="37"/>
      <c r="P15" s="37"/>
      <c r="Q15" s="37"/>
      <c r="R15" s="37"/>
      <c r="S15" s="37"/>
      <c r="T15" s="37"/>
      <c r="U15" s="37"/>
      <c r="V15" s="38"/>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2:45" s="19" customFormat="1" ht="12" customHeight="1" x14ac:dyDescent="0.25">
      <c r="B16" s="8"/>
      <c r="C16" s="36"/>
      <c r="D16" s="37"/>
      <c r="E16" s="37"/>
      <c r="F16" s="37"/>
      <c r="G16" s="37"/>
      <c r="H16" s="37"/>
      <c r="I16" s="37"/>
      <c r="J16" s="37"/>
      <c r="K16" s="37"/>
      <c r="L16" s="37"/>
      <c r="M16" s="37"/>
      <c r="N16" s="37"/>
      <c r="O16" s="37"/>
      <c r="P16" s="37"/>
      <c r="Q16" s="37"/>
      <c r="R16" s="37"/>
      <c r="S16" s="37"/>
      <c r="T16" s="37"/>
      <c r="U16" s="37"/>
      <c r="V16" s="38"/>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2:45" s="19" customFormat="1" ht="12" customHeight="1" x14ac:dyDescent="0.25">
      <c r="B17" s="8"/>
      <c r="C17" s="36"/>
      <c r="D17" s="37"/>
      <c r="E17" s="37"/>
      <c r="F17" s="37"/>
      <c r="G17" s="37"/>
      <c r="H17" s="37"/>
      <c r="I17" s="37"/>
      <c r="J17" s="37"/>
      <c r="K17" s="37"/>
      <c r="L17" s="37"/>
      <c r="M17" s="37"/>
      <c r="N17" s="37"/>
      <c r="O17" s="37"/>
      <c r="P17" s="37"/>
      <c r="Q17" s="37"/>
      <c r="R17" s="37"/>
      <c r="S17" s="37"/>
      <c r="T17" s="37"/>
      <c r="U17" s="37"/>
      <c r="V17" s="38"/>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2:45" s="19" customFormat="1" ht="12" customHeight="1" x14ac:dyDescent="0.25">
      <c r="B18" s="8"/>
      <c r="C18" s="36"/>
      <c r="D18" s="37"/>
      <c r="E18" s="37"/>
      <c r="F18" s="37"/>
      <c r="G18" s="37"/>
      <c r="H18" s="37"/>
      <c r="I18" s="37"/>
      <c r="J18" s="37"/>
      <c r="K18" s="37"/>
      <c r="L18" s="37"/>
      <c r="M18" s="37"/>
      <c r="N18" s="37"/>
      <c r="O18" s="37"/>
      <c r="P18" s="37"/>
      <c r="Q18" s="37"/>
      <c r="R18" s="37"/>
      <c r="S18" s="37"/>
      <c r="T18" s="37"/>
      <c r="U18" s="37"/>
      <c r="V18" s="38"/>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2:45" s="19" customFormat="1" ht="12" customHeight="1" x14ac:dyDescent="0.25">
      <c r="B19" s="8"/>
      <c r="C19" s="36"/>
      <c r="D19" s="37"/>
      <c r="E19" s="37"/>
      <c r="F19" s="37"/>
      <c r="G19" s="37"/>
      <c r="H19" s="37"/>
      <c r="I19" s="37"/>
      <c r="J19" s="37"/>
      <c r="K19" s="37"/>
      <c r="L19" s="37"/>
      <c r="M19" s="37"/>
      <c r="N19" s="37"/>
      <c r="O19" s="37"/>
      <c r="P19" s="37"/>
      <c r="Q19" s="37"/>
      <c r="R19" s="37"/>
      <c r="S19" s="37"/>
      <c r="T19" s="37"/>
      <c r="U19" s="37"/>
      <c r="V19" s="38"/>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2:45" s="19" customFormat="1" ht="12" customHeight="1" x14ac:dyDescent="0.25">
      <c r="B20" s="8"/>
      <c r="C20" s="36"/>
      <c r="D20" s="37"/>
      <c r="E20" s="37"/>
      <c r="F20" s="37"/>
      <c r="G20" s="37"/>
      <c r="H20" s="37"/>
      <c r="I20" s="37"/>
      <c r="J20" s="37"/>
      <c r="K20" s="37"/>
      <c r="L20" s="37"/>
      <c r="M20" s="37"/>
      <c r="N20" s="37"/>
      <c r="O20" s="37"/>
      <c r="P20" s="37"/>
      <c r="Q20" s="37"/>
      <c r="R20" s="37"/>
      <c r="S20" s="37"/>
      <c r="T20" s="37"/>
      <c r="U20" s="37"/>
      <c r="V20" s="38"/>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2:45" s="19" customFormat="1" ht="12" customHeight="1" x14ac:dyDescent="0.25">
      <c r="B21" s="8"/>
      <c r="C21" s="36"/>
      <c r="D21" s="37"/>
      <c r="E21" s="37"/>
      <c r="F21" s="37"/>
      <c r="G21" s="37"/>
      <c r="H21" s="37"/>
      <c r="I21" s="37"/>
      <c r="J21" s="37"/>
      <c r="K21" s="37"/>
      <c r="L21" s="37"/>
      <c r="M21" s="37"/>
      <c r="N21" s="37"/>
      <c r="O21" s="37"/>
      <c r="P21" s="37"/>
      <c r="Q21" s="37"/>
      <c r="R21" s="37"/>
      <c r="S21" s="37"/>
      <c r="T21" s="37"/>
      <c r="U21" s="37"/>
      <c r="V21" s="38"/>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s="19" customFormat="1" ht="12" customHeight="1" x14ac:dyDescent="0.25">
      <c r="B22" s="8"/>
      <c r="C22" s="36"/>
      <c r="D22" s="37"/>
      <c r="E22" s="37"/>
      <c r="F22" s="37"/>
      <c r="G22" s="37"/>
      <c r="H22" s="37"/>
      <c r="I22" s="37"/>
      <c r="J22" s="37"/>
      <c r="K22" s="37"/>
      <c r="L22" s="37"/>
      <c r="M22" s="37"/>
      <c r="N22" s="37"/>
      <c r="O22" s="37"/>
      <c r="P22" s="37"/>
      <c r="Q22" s="37"/>
      <c r="R22" s="37"/>
      <c r="S22" s="37"/>
      <c r="T22" s="37"/>
      <c r="U22" s="37"/>
      <c r="V22" s="38"/>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2:45" s="19" customFormat="1" ht="12" customHeight="1" x14ac:dyDescent="0.25">
      <c r="B23" s="8"/>
      <c r="C23" s="36"/>
      <c r="D23" s="37"/>
      <c r="E23" s="37"/>
      <c r="F23" s="37"/>
      <c r="G23" s="37"/>
      <c r="H23" s="37"/>
      <c r="I23" s="37"/>
      <c r="J23" s="37"/>
      <c r="K23" s="37"/>
      <c r="L23" s="37"/>
      <c r="M23" s="37"/>
      <c r="N23" s="37"/>
      <c r="O23" s="37"/>
      <c r="P23" s="37"/>
      <c r="Q23" s="37"/>
      <c r="R23" s="37"/>
      <c r="S23" s="37"/>
      <c r="T23" s="37"/>
      <c r="U23" s="37"/>
      <c r="V23" s="38"/>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45" s="19" customFormat="1" ht="12" customHeight="1" x14ac:dyDescent="0.25">
      <c r="B24" s="8"/>
      <c r="C24" s="36"/>
      <c r="D24" s="37"/>
      <c r="E24" s="37"/>
      <c r="F24" s="37"/>
      <c r="G24" s="37"/>
      <c r="H24" s="37"/>
      <c r="I24" s="37"/>
      <c r="J24" s="37"/>
      <c r="K24" s="37"/>
      <c r="L24" s="37"/>
      <c r="M24" s="37"/>
      <c r="N24" s="37"/>
      <c r="O24" s="37"/>
      <c r="P24" s="37"/>
      <c r="Q24" s="37"/>
      <c r="R24" s="37"/>
      <c r="S24" s="37"/>
      <c r="T24" s="37"/>
      <c r="U24" s="37"/>
      <c r="V24" s="38"/>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2:45" s="19" customFormat="1" ht="12" customHeight="1" x14ac:dyDescent="0.25">
      <c r="B25" s="8"/>
      <c r="C25" s="36"/>
      <c r="D25" s="37"/>
      <c r="E25" s="37"/>
      <c r="F25" s="37"/>
      <c r="G25" s="37"/>
      <c r="H25" s="37"/>
      <c r="I25" s="37"/>
      <c r="J25" s="37"/>
      <c r="K25" s="37"/>
      <c r="L25" s="37"/>
      <c r="M25" s="37"/>
      <c r="N25" s="37"/>
      <c r="O25" s="37"/>
      <c r="P25" s="37"/>
      <c r="Q25" s="37"/>
      <c r="R25" s="37"/>
      <c r="S25" s="37"/>
      <c r="T25" s="37"/>
      <c r="U25" s="37"/>
      <c r="V25" s="38"/>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2:45" s="19" customFormat="1" ht="18.75" customHeight="1" thickBot="1" x14ac:dyDescent="0.3">
      <c r="B26" s="8"/>
      <c r="C26" s="39"/>
      <c r="D26" s="40"/>
      <c r="E26" s="40"/>
      <c r="F26" s="40"/>
      <c r="G26" s="40"/>
      <c r="H26" s="40"/>
      <c r="I26" s="40"/>
      <c r="J26" s="40"/>
      <c r="K26" s="40"/>
      <c r="L26" s="40"/>
      <c r="M26" s="40"/>
      <c r="N26" s="40"/>
      <c r="O26" s="40"/>
      <c r="P26" s="40"/>
      <c r="Q26" s="40"/>
      <c r="R26" s="40"/>
      <c r="S26" s="40"/>
      <c r="T26" s="40"/>
      <c r="U26" s="40"/>
      <c r="V26" s="41"/>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2:45" s="47" customFormat="1" ht="7.5" customHeight="1" x14ac:dyDescent="0.25">
      <c r="B27" s="42"/>
      <c r="C27" s="42"/>
      <c r="D27" s="43"/>
      <c r="E27" s="44"/>
      <c r="F27" s="44"/>
      <c r="G27" s="44"/>
      <c r="H27" s="44"/>
      <c r="I27" s="44"/>
      <c r="J27" s="45"/>
      <c r="K27" s="45"/>
      <c r="L27" s="45"/>
      <c r="M27" s="46"/>
      <c r="N27" s="31"/>
      <c r="O27" s="32"/>
      <c r="P27" s="29"/>
      <c r="Q27" s="30"/>
      <c r="R27" s="29"/>
      <c r="S27" s="30"/>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2:45" s="49" customFormat="1" ht="2.25" customHeight="1" x14ac:dyDescent="0.25">
      <c r="B28" s="48" t="s">
        <v>4</v>
      </c>
      <c r="C28" s="48"/>
      <c r="Y28" s="50">
        <v>1990</v>
      </c>
      <c r="Z28" s="51">
        <v>1995</v>
      </c>
      <c r="AA28" s="51">
        <v>1996</v>
      </c>
      <c r="AB28" s="51">
        <v>1997</v>
      </c>
      <c r="AC28" s="52">
        <v>1998</v>
      </c>
      <c r="AD28" s="53">
        <v>1999</v>
      </c>
      <c r="AE28" s="53">
        <v>2000</v>
      </c>
      <c r="AF28" s="53">
        <v>2001</v>
      </c>
      <c r="AG28" s="53">
        <v>2002</v>
      </c>
      <c r="AH28" s="53">
        <v>2003</v>
      </c>
      <c r="AI28" s="53">
        <v>2004</v>
      </c>
      <c r="AJ28" s="53">
        <v>2005</v>
      </c>
      <c r="AK28" s="53">
        <v>2006</v>
      </c>
      <c r="AL28" s="53">
        <v>2007</v>
      </c>
      <c r="AM28" s="53">
        <v>2008</v>
      </c>
      <c r="AN28" s="53">
        <v>2009</v>
      </c>
      <c r="AO28" s="53">
        <v>2010</v>
      </c>
      <c r="AP28" s="53">
        <v>2011</v>
      </c>
      <c r="AQ28" s="53">
        <v>2012</v>
      </c>
      <c r="AR28" s="53">
        <v>2013</v>
      </c>
      <c r="AS28" s="53">
        <v>2014</v>
      </c>
    </row>
    <row r="29" spans="2:45" s="49" customFormat="1" ht="2.25" customHeight="1" x14ac:dyDescent="0.25">
      <c r="B29" s="54"/>
      <c r="C29" s="54"/>
      <c r="Y29" s="55" t="str">
        <f>VLOOKUP(J7,B32:AR122,3,TRUE)</f>
        <v>...</v>
      </c>
      <c r="Z29" s="56">
        <f>VLOOKUP(J7,B32:AR122,5,TRUE)</f>
        <v>185000</v>
      </c>
      <c r="AA29" s="56" t="str">
        <f>VLOOKUP(J7,B32:AR122,7,TRUE)</f>
        <v>...</v>
      </c>
      <c r="AB29" s="56">
        <f>VLOOKUP(J7,B32:AR122,9,TRUE)</f>
        <v>185000</v>
      </c>
      <c r="AC29" s="56" t="str">
        <f>VLOOKUP($J$7,$B$32:$AR$122,11,TRUE)</f>
        <v>...</v>
      </c>
      <c r="AD29" s="56" t="str">
        <f>VLOOKUP($J$7,$B$32:$AR$122,13,TRUE)</f>
        <v>...</v>
      </c>
      <c r="AE29" s="56" t="str">
        <f>VLOOKUP($J$7,$B$32:$AR$122,15,TRUE)</f>
        <v>...</v>
      </c>
      <c r="AF29" s="56" t="str">
        <f>VLOOKUP($J$7,$B$32:$AR$122,17,TRUE)</f>
        <v>...</v>
      </c>
      <c r="AG29" s="56" t="str">
        <f>VLOOKUP($J$7,$B$32:$AR$122,19,TRUE)</f>
        <v>...</v>
      </c>
      <c r="AH29" s="56">
        <f>VLOOKUP($J$7,$B$32:$AR$122,21,TRUE)</f>
        <v>325000</v>
      </c>
      <c r="AI29" s="56" t="str">
        <f>VLOOKUP($J$7,$B$32:$AR$122,23,TRUE)</f>
        <v>...</v>
      </c>
      <c r="AJ29" s="56" t="str">
        <f>VLOOKUP($J$7,$B$32:$AR$122,25,TRUE)</f>
        <v>...</v>
      </c>
      <c r="AK29" s="56" t="str">
        <f>VLOOKUP($J$7,$B$32:$AR$122,27,TRUE)</f>
        <v>...</v>
      </c>
      <c r="AL29" s="56">
        <f>VLOOKUP($J$7,$B$32:$AR$122,29,TRUE)</f>
        <v>325100</v>
      </c>
      <c r="AM29" s="56" t="str">
        <f>VLOOKUP($J$7,$B$32:$AR$122,31,TRUE)</f>
        <v>...</v>
      </c>
      <c r="AN29" s="56" t="str">
        <f>VLOOKUP($J$7,$B$32:$AR$122,33,TRUE)</f>
        <v>...</v>
      </c>
      <c r="AO29" s="56" t="str">
        <f>VLOOKUP($J$7,$B$32:$AR$122,35,TRUE)</f>
        <v>...</v>
      </c>
      <c r="AP29" s="56" t="str">
        <f>VLOOKUP($J$7,$B$32:$AR$122,37,TRUE)</f>
        <v>...</v>
      </c>
      <c r="AQ29" s="56" t="str">
        <f>VLOOKUP($J$7,$B$32:$AR$122,39,TRUE)</f>
        <v>...</v>
      </c>
      <c r="AR29" s="53" t="str">
        <f>VLOOKUP($J$7,$B$32:$AR$122,41,TRUE)</f>
        <v>...</v>
      </c>
      <c r="AS29" s="53" t="str">
        <f>VLOOKUP($J$7,$B$32:$AR$122,43,TRUE)</f>
        <v>...</v>
      </c>
    </row>
    <row r="30" spans="2:45" ht="21.75" customHeight="1" x14ac:dyDescent="0.25">
      <c r="B30" s="57" t="s">
        <v>5</v>
      </c>
      <c r="C30" s="58" t="s">
        <v>6</v>
      </c>
      <c r="D30" s="59">
        <v>1990</v>
      </c>
      <c r="E30" s="60"/>
      <c r="F30" s="61">
        <v>1995</v>
      </c>
      <c r="G30" s="62"/>
      <c r="H30" s="61">
        <v>1996</v>
      </c>
      <c r="I30" s="62"/>
      <c r="J30" s="61">
        <v>1997</v>
      </c>
      <c r="K30" s="63"/>
      <c r="L30" s="61">
        <v>1998</v>
      </c>
      <c r="M30" s="63"/>
      <c r="N30" s="61">
        <v>1999</v>
      </c>
      <c r="O30" s="62"/>
      <c r="P30" s="61">
        <v>2000</v>
      </c>
      <c r="Q30" s="62"/>
      <c r="R30" s="61">
        <v>2001</v>
      </c>
      <c r="S30" s="63"/>
      <c r="T30" s="61">
        <v>2002</v>
      </c>
      <c r="U30" s="62"/>
      <c r="V30" s="61">
        <v>2003</v>
      </c>
      <c r="W30" s="62"/>
      <c r="X30" s="61">
        <v>2004</v>
      </c>
      <c r="Y30" s="63"/>
      <c r="Z30" s="61">
        <v>2005</v>
      </c>
      <c r="AA30" s="63"/>
      <c r="AB30" s="61">
        <v>2006</v>
      </c>
      <c r="AC30" s="62"/>
      <c r="AD30" s="61">
        <v>2007</v>
      </c>
      <c r="AE30" s="62"/>
      <c r="AF30" s="61">
        <v>2008</v>
      </c>
      <c r="AG30" s="63"/>
      <c r="AH30" s="61">
        <v>2009</v>
      </c>
      <c r="AI30" s="62"/>
      <c r="AJ30" s="61">
        <v>2010</v>
      </c>
      <c r="AK30" s="62"/>
      <c r="AL30" s="61">
        <v>2011</v>
      </c>
      <c r="AM30" s="62"/>
      <c r="AN30" s="61">
        <v>2012</v>
      </c>
      <c r="AO30" s="62"/>
      <c r="AP30" s="61">
        <v>2013</v>
      </c>
      <c r="AQ30" s="63"/>
      <c r="AR30" s="61">
        <v>2014</v>
      </c>
      <c r="AS30" s="61"/>
    </row>
    <row r="31" spans="2:45" ht="14.4" x14ac:dyDescent="0.3">
      <c r="B31" s="64"/>
      <c r="C31" s="64"/>
      <c r="D31" s="119" t="s">
        <v>7</v>
      </c>
      <c r="E31" s="119"/>
      <c r="F31" s="119"/>
      <c r="G31" s="119"/>
      <c r="H31" s="119"/>
      <c r="I31" s="119"/>
      <c r="J31" s="119"/>
      <c r="K31" s="119"/>
      <c r="L31" s="119"/>
      <c r="M31" s="119"/>
      <c r="N31" s="119"/>
      <c r="O31" s="119"/>
      <c r="P31" s="119"/>
      <c r="Q31" s="119"/>
      <c r="R31" s="119"/>
      <c r="S31" s="119"/>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row>
    <row r="32" spans="2:45" ht="12" customHeight="1" x14ac:dyDescent="0.25">
      <c r="B32" s="65" t="s">
        <v>3</v>
      </c>
      <c r="C32" s="66" t="s">
        <v>8</v>
      </c>
      <c r="D32" s="67" t="s">
        <v>9</v>
      </c>
      <c r="E32" s="68"/>
      <c r="F32" s="67">
        <v>185000</v>
      </c>
      <c r="G32" s="68"/>
      <c r="H32" s="67" t="s">
        <v>9</v>
      </c>
      <c r="I32" s="68"/>
      <c r="J32" s="67">
        <v>185000</v>
      </c>
      <c r="K32" s="68"/>
      <c r="L32" s="67" t="s">
        <v>9</v>
      </c>
      <c r="M32" s="68"/>
      <c r="N32" s="67" t="s">
        <v>9</v>
      </c>
      <c r="O32" s="68"/>
      <c r="P32" s="67" t="s">
        <v>9</v>
      </c>
      <c r="Q32" s="68"/>
      <c r="R32" s="67" t="s">
        <v>9</v>
      </c>
      <c r="S32" s="68"/>
      <c r="T32" s="67" t="s">
        <v>9</v>
      </c>
      <c r="U32" s="68"/>
      <c r="V32" s="67">
        <v>325000</v>
      </c>
      <c r="W32" s="68"/>
      <c r="X32" s="67" t="s">
        <v>9</v>
      </c>
      <c r="Y32" s="68"/>
      <c r="Z32" s="67" t="s">
        <v>9</v>
      </c>
      <c r="AA32" s="68"/>
      <c r="AB32" s="67" t="s">
        <v>9</v>
      </c>
      <c r="AC32" s="68"/>
      <c r="AD32" s="67">
        <v>325100</v>
      </c>
      <c r="AE32" s="68"/>
      <c r="AF32" s="67" t="s">
        <v>9</v>
      </c>
      <c r="AG32" s="68"/>
      <c r="AH32" s="67" t="s">
        <v>9</v>
      </c>
      <c r="AI32" s="68"/>
      <c r="AJ32" s="67" t="s">
        <v>9</v>
      </c>
      <c r="AK32" s="68"/>
      <c r="AL32" s="67" t="s">
        <v>9</v>
      </c>
      <c r="AM32" s="68"/>
      <c r="AN32" s="67" t="s">
        <v>9</v>
      </c>
      <c r="AO32" s="68"/>
      <c r="AP32" s="67" t="s">
        <v>9</v>
      </c>
      <c r="AQ32" s="68"/>
      <c r="AR32" s="67" t="s">
        <v>9</v>
      </c>
      <c r="AS32" s="68"/>
    </row>
    <row r="33" spans="1:45" ht="12" customHeight="1" x14ac:dyDescent="0.25">
      <c r="B33" s="65" t="s">
        <v>10</v>
      </c>
      <c r="C33" s="66" t="s">
        <v>11</v>
      </c>
      <c r="D33" s="67" t="s">
        <v>9</v>
      </c>
      <c r="E33" s="68"/>
      <c r="F33" s="67" t="s">
        <v>9</v>
      </c>
      <c r="G33" s="68"/>
      <c r="H33" s="67" t="s">
        <v>9</v>
      </c>
      <c r="I33" s="68"/>
      <c r="J33" s="67" t="s">
        <v>9</v>
      </c>
      <c r="K33" s="68"/>
      <c r="L33" s="67" t="s">
        <v>9</v>
      </c>
      <c r="M33" s="68"/>
      <c r="N33" s="67" t="s">
        <v>9</v>
      </c>
      <c r="O33" s="68"/>
      <c r="P33" s="67" t="s">
        <v>9</v>
      </c>
      <c r="Q33" s="68"/>
      <c r="R33" s="67" t="s">
        <v>9</v>
      </c>
      <c r="S33" s="68"/>
      <c r="T33" s="67" t="s">
        <v>9</v>
      </c>
      <c r="U33" s="68"/>
      <c r="V33" s="67" t="s">
        <v>9</v>
      </c>
      <c r="W33" s="68"/>
      <c r="X33" s="67">
        <v>1013727</v>
      </c>
      <c r="Y33" s="68"/>
      <c r="Z33" s="67" t="s">
        <v>9</v>
      </c>
      <c r="AA33" s="68"/>
      <c r="AB33" s="67">
        <v>961899</v>
      </c>
      <c r="AC33" s="68"/>
      <c r="AD33" s="67" t="s">
        <v>9</v>
      </c>
      <c r="AE33" s="68"/>
      <c r="AF33" s="67">
        <v>1329984</v>
      </c>
      <c r="AG33" s="68"/>
      <c r="AH33" s="67" t="s">
        <v>9</v>
      </c>
      <c r="AI33" s="68"/>
      <c r="AJ33" s="67">
        <v>1472864</v>
      </c>
      <c r="AK33" s="68"/>
      <c r="AL33" s="67" t="s">
        <v>9</v>
      </c>
      <c r="AM33" s="68"/>
      <c r="AN33" s="67">
        <v>1065888</v>
      </c>
      <c r="AO33" s="68"/>
      <c r="AP33" s="67" t="s">
        <v>9</v>
      </c>
      <c r="AQ33" s="68"/>
      <c r="AR33" s="67">
        <v>1272288</v>
      </c>
      <c r="AS33" s="68"/>
    </row>
    <row r="34" spans="1:45" ht="12" customHeight="1" x14ac:dyDescent="0.25">
      <c r="B34" s="65" t="s">
        <v>12</v>
      </c>
      <c r="C34" s="66" t="s">
        <v>8</v>
      </c>
      <c r="D34" s="67" t="s">
        <v>9</v>
      </c>
      <c r="E34" s="68"/>
      <c r="F34" s="67">
        <v>26998</v>
      </c>
      <c r="G34" s="68"/>
      <c r="H34" s="67">
        <v>18024</v>
      </c>
      <c r="I34" s="68"/>
      <c r="J34" s="67">
        <v>36097</v>
      </c>
      <c r="K34" s="68"/>
      <c r="L34" s="67">
        <v>33922</v>
      </c>
      <c r="M34" s="68"/>
      <c r="N34" s="67">
        <v>13030</v>
      </c>
      <c r="O34" s="68"/>
      <c r="P34" s="67">
        <v>26556</v>
      </c>
      <c r="Q34" s="68"/>
      <c r="R34" s="67">
        <v>16437</v>
      </c>
      <c r="S34" s="68"/>
      <c r="T34" s="67">
        <v>9777</v>
      </c>
      <c r="U34" s="68"/>
      <c r="V34" s="67">
        <v>26861</v>
      </c>
      <c r="W34" s="68"/>
      <c r="X34" s="67">
        <v>11183</v>
      </c>
      <c r="Y34" s="68"/>
      <c r="Z34" s="67">
        <v>12831</v>
      </c>
      <c r="AA34" s="68"/>
      <c r="AB34" s="67">
        <v>29573</v>
      </c>
      <c r="AC34" s="68"/>
      <c r="AD34" s="67">
        <v>10471</v>
      </c>
      <c r="AE34" s="68"/>
      <c r="AF34" s="67">
        <v>24276</v>
      </c>
      <c r="AG34" s="68"/>
      <c r="AH34" s="67">
        <v>131839</v>
      </c>
      <c r="AI34" s="68"/>
      <c r="AJ34" s="67">
        <v>139971</v>
      </c>
      <c r="AK34" s="68"/>
      <c r="AL34" s="67">
        <v>185676</v>
      </c>
      <c r="AM34" s="68"/>
      <c r="AN34" s="67">
        <v>296979.40625</v>
      </c>
      <c r="AO34" s="68"/>
      <c r="AP34" s="67" t="s">
        <v>9</v>
      </c>
      <c r="AQ34" s="68"/>
      <c r="AR34" s="67" t="s">
        <v>9</v>
      </c>
      <c r="AS34" s="68"/>
    </row>
    <row r="35" spans="1:45" s="69" customFormat="1" ht="12" customHeight="1" x14ac:dyDescent="0.25">
      <c r="B35" s="65" t="s">
        <v>13</v>
      </c>
      <c r="C35" s="66" t="s">
        <v>8</v>
      </c>
      <c r="D35" s="67" t="s">
        <v>9</v>
      </c>
      <c r="E35" s="68"/>
      <c r="F35" s="67">
        <v>136000</v>
      </c>
      <c r="G35" s="68">
        <v>1</v>
      </c>
      <c r="H35" s="67">
        <v>138870</v>
      </c>
      <c r="I35" s="68">
        <v>1</v>
      </c>
      <c r="J35" s="67">
        <v>140000</v>
      </c>
      <c r="K35" s="68">
        <v>1</v>
      </c>
      <c r="L35" s="67">
        <v>140000</v>
      </c>
      <c r="M35" s="68">
        <v>1</v>
      </c>
      <c r="N35" s="67">
        <v>140000</v>
      </c>
      <c r="O35" s="68">
        <v>1</v>
      </c>
      <c r="P35" s="67">
        <v>140000</v>
      </c>
      <c r="Q35" s="68">
        <v>1</v>
      </c>
      <c r="R35" s="67">
        <v>140000</v>
      </c>
      <c r="S35" s="68">
        <v>1</v>
      </c>
      <c r="T35" s="67">
        <v>140000</v>
      </c>
      <c r="U35" s="68">
        <v>1</v>
      </c>
      <c r="V35" s="67">
        <v>33616</v>
      </c>
      <c r="W35" s="68">
        <v>1</v>
      </c>
      <c r="X35" s="67">
        <v>33005</v>
      </c>
      <c r="Y35" s="68">
        <v>1</v>
      </c>
      <c r="Z35" s="67">
        <v>38202</v>
      </c>
      <c r="AA35" s="68">
        <v>1</v>
      </c>
      <c r="AB35" s="67">
        <v>38740</v>
      </c>
      <c r="AC35" s="68">
        <v>1</v>
      </c>
      <c r="AD35" s="67">
        <v>35008</v>
      </c>
      <c r="AE35" s="68">
        <v>1</v>
      </c>
      <c r="AF35" s="67" t="s">
        <v>9</v>
      </c>
      <c r="AG35" s="70"/>
      <c r="AH35" s="67" t="s">
        <v>9</v>
      </c>
      <c r="AI35" s="70"/>
      <c r="AJ35" s="67" t="s">
        <v>9</v>
      </c>
      <c r="AK35" s="70"/>
      <c r="AL35" s="67" t="s">
        <v>9</v>
      </c>
      <c r="AM35" s="70"/>
      <c r="AN35" s="67" t="s">
        <v>9</v>
      </c>
      <c r="AO35" s="70"/>
      <c r="AP35" s="67" t="s">
        <v>9</v>
      </c>
      <c r="AQ35" s="70"/>
      <c r="AR35" s="67" t="s">
        <v>9</v>
      </c>
      <c r="AS35" s="68"/>
    </row>
    <row r="36" spans="1:45" ht="12" customHeight="1" x14ac:dyDescent="0.25">
      <c r="A36" s="69"/>
      <c r="B36" s="65" t="s">
        <v>14</v>
      </c>
      <c r="C36" s="66" t="s">
        <v>8</v>
      </c>
      <c r="D36" s="67" t="s">
        <v>9</v>
      </c>
      <c r="E36" s="68"/>
      <c r="F36" s="67" t="s">
        <v>9</v>
      </c>
      <c r="G36" s="68"/>
      <c r="H36" s="67" t="s">
        <v>9</v>
      </c>
      <c r="I36" s="68"/>
      <c r="J36" s="67" t="s">
        <v>9</v>
      </c>
      <c r="K36" s="68"/>
      <c r="L36" s="67" t="s">
        <v>9</v>
      </c>
      <c r="M36" s="68"/>
      <c r="N36" s="67" t="s">
        <v>9</v>
      </c>
      <c r="O36" s="68"/>
      <c r="P36" s="67" t="s">
        <v>9</v>
      </c>
      <c r="Q36" s="68"/>
      <c r="R36" s="67" t="s">
        <v>9</v>
      </c>
      <c r="S36" s="68"/>
      <c r="T36" s="67" t="s">
        <v>9</v>
      </c>
      <c r="U36" s="68"/>
      <c r="V36" s="67" t="s">
        <v>9</v>
      </c>
      <c r="W36" s="68"/>
      <c r="X36" s="67">
        <v>73985</v>
      </c>
      <c r="Y36" s="68">
        <v>2</v>
      </c>
      <c r="Z36" s="67">
        <v>75920</v>
      </c>
      <c r="AA36" s="68">
        <v>2</v>
      </c>
      <c r="AB36" s="67" t="s">
        <v>9</v>
      </c>
      <c r="AC36" s="68"/>
      <c r="AD36" s="67" t="s">
        <v>9</v>
      </c>
      <c r="AE36" s="68"/>
      <c r="AF36" s="67" t="s">
        <v>9</v>
      </c>
      <c r="AG36" s="68"/>
      <c r="AH36" s="67" t="s">
        <v>9</v>
      </c>
      <c r="AI36" s="68"/>
      <c r="AJ36" s="67" t="s">
        <v>9</v>
      </c>
      <c r="AK36" s="68"/>
      <c r="AL36" s="67" t="s">
        <v>9</v>
      </c>
      <c r="AM36" s="68"/>
      <c r="AN36" s="67" t="s">
        <v>9</v>
      </c>
      <c r="AO36" s="68"/>
      <c r="AP36" s="67" t="s">
        <v>9</v>
      </c>
      <c r="AQ36" s="68"/>
      <c r="AR36" s="67" t="s">
        <v>9</v>
      </c>
      <c r="AS36" s="68"/>
    </row>
    <row r="37" spans="1:45" ht="12" customHeight="1" x14ac:dyDescent="0.25">
      <c r="B37" s="71" t="s">
        <v>15</v>
      </c>
      <c r="C37" s="1" t="s">
        <v>8</v>
      </c>
      <c r="D37" s="72" t="s">
        <v>9</v>
      </c>
      <c r="F37" s="72">
        <v>90300</v>
      </c>
      <c r="H37" s="72" t="s">
        <v>9</v>
      </c>
      <c r="I37" s="3"/>
      <c r="J37" s="72" t="s">
        <v>9</v>
      </c>
      <c r="K37" s="3"/>
      <c r="L37" s="72" t="s">
        <v>9</v>
      </c>
      <c r="M37" s="3"/>
      <c r="N37" s="72" t="s">
        <v>9</v>
      </c>
      <c r="O37" s="3"/>
      <c r="P37" s="72">
        <v>73043</v>
      </c>
      <c r="R37" s="72">
        <v>99110</v>
      </c>
      <c r="T37" s="72">
        <v>116854</v>
      </c>
      <c r="U37" s="3"/>
      <c r="V37" s="72">
        <v>123915</v>
      </c>
      <c r="W37" s="3"/>
      <c r="X37" s="72">
        <v>154166</v>
      </c>
      <c r="Y37" s="3"/>
      <c r="Z37" s="72">
        <v>192036</v>
      </c>
      <c r="AA37" s="3"/>
      <c r="AB37" s="72">
        <v>238833</v>
      </c>
      <c r="AC37" s="3"/>
      <c r="AD37" s="72">
        <v>322477</v>
      </c>
      <c r="AE37" s="3"/>
      <c r="AF37" s="72">
        <v>919207</v>
      </c>
      <c r="AG37" s="3"/>
      <c r="AH37" s="72">
        <v>943326</v>
      </c>
      <c r="AI37" s="3"/>
      <c r="AJ37" s="72">
        <v>1336926</v>
      </c>
      <c r="AK37" s="3"/>
      <c r="AL37" s="72" t="s">
        <v>9</v>
      </c>
      <c r="AM37" s="3"/>
      <c r="AN37" s="72" t="s">
        <v>9</v>
      </c>
      <c r="AO37" s="3"/>
      <c r="AP37" s="72" t="s">
        <v>9</v>
      </c>
      <c r="AQ37" s="3"/>
      <c r="AR37" s="72" t="s">
        <v>9</v>
      </c>
      <c r="AS37" s="3"/>
    </row>
    <row r="38" spans="1:45" ht="12" customHeight="1" x14ac:dyDescent="0.25">
      <c r="B38" s="71" t="s">
        <v>16</v>
      </c>
      <c r="C38" s="1" t="s">
        <v>11</v>
      </c>
      <c r="D38" s="72" t="s">
        <v>9</v>
      </c>
      <c r="F38" s="72" t="s">
        <v>9</v>
      </c>
      <c r="H38" s="72" t="s">
        <v>9</v>
      </c>
      <c r="I38" s="3"/>
      <c r="J38" s="72" t="s">
        <v>9</v>
      </c>
      <c r="K38" s="3"/>
      <c r="L38" s="72" t="s">
        <v>9</v>
      </c>
      <c r="M38" s="3"/>
      <c r="N38" s="72" t="s">
        <v>9</v>
      </c>
      <c r="O38" s="3"/>
      <c r="P38" s="72" t="s">
        <v>9</v>
      </c>
      <c r="R38" s="72" t="s">
        <v>9</v>
      </c>
      <c r="T38" s="72" t="s">
        <v>9</v>
      </c>
      <c r="U38" s="3"/>
      <c r="V38" s="72" t="s">
        <v>9</v>
      </c>
      <c r="W38" s="3"/>
      <c r="X38" s="72">
        <v>5197467</v>
      </c>
      <c r="Y38" s="3"/>
      <c r="Z38" s="72" t="s">
        <v>9</v>
      </c>
      <c r="AA38" s="3"/>
      <c r="AB38" s="72">
        <v>4039064</v>
      </c>
      <c r="AC38" s="3">
        <v>3</v>
      </c>
      <c r="AD38" s="72" t="s">
        <v>9</v>
      </c>
      <c r="AE38" s="3"/>
      <c r="AF38" s="72">
        <v>5918821</v>
      </c>
      <c r="AG38" s="3"/>
      <c r="AH38" s="72" t="s">
        <v>9</v>
      </c>
      <c r="AI38" s="3"/>
      <c r="AJ38" s="72">
        <v>4478949</v>
      </c>
      <c r="AK38" s="3"/>
      <c r="AL38" s="72" t="s">
        <v>9</v>
      </c>
      <c r="AM38" s="3"/>
      <c r="AN38" s="72">
        <v>4257755</v>
      </c>
      <c r="AO38" s="3"/>
      <c r="AP38" s="72" t="s">
        <v>9</v>
      </c>
      <c r="AQ38" s="3"/>
      <c r="AR38" s="72">
        <v>2946195</v>
      </c>
      <c r="AS38" s="3"/>
    </row>
    <row r="39" spans="1:45" ht="12" customHeight="1" x14ac:dyDescent="0.25">
      <c r="B39" s="71" t="s">
        <v>17</v>
      </c>
      <c r="C39" s="1" t="s">
        <v>8</v>
      </c>
      <c r="D39" s="72" t="s">
        <v>9</v>
      </c>
      <c r="F39" s="72" t="s">
        <v>9</v>
      </c>
      <c r="H39" s="72" t="s">
        <v>9</v>
      </c>
      <c r="I39" s="3"/>
      <c r="J39" s="72" t="s">
        <v>9</v>
      </c>
      <c r="K39" s="3"/>
      <c r="L39" s="72" t="s">
        <v>9</v>
      </c>
      <c r="M39" s="3"/>
      <c r="N39" s="72">
        <v>691</v>
      </c>
      <c r="O39" s="3">
        <v>4</v>
      </c>
      <c r="P39" s="72">
        <v>775</v>
      </c>
      <c r="Q39" s="3">
        <v>4</v>
      </c>
      <c r="R39" s="72" t="s">
        <v>9</v>
      </c>
      <c r="T39" s="72" t="s">
        <v>9</v>
      </c>
      <c r="U39" s="3"/>
      <c r="V39" s="72" t="s">
        <v>9</v>
      </c>
      <c r="W39" s="3"/>
      <c r="X39" s="72" t="s">
        <v>9</v>
      </c>
      <c r="Y39" s="3"/>
      <c r="Z39" s="72" t="s">
        <v>9</v>
      </c>
      <c r="AA39" s="3"/>
      <c r="AB39" s="72" t="s">
        <v>9</v>
      </c>
      <c r="AC39" s="3"/>
      <c r="AD39" s="72" t="s">
        <v>9</v>
      </c>
      <c r="AE39" s="3"/>
      <c r="AF39" s="72" t="s">
        <v>9</v>
      </c>
      <c r="AG39" s="3"/>
      <c r="AH39" s="72" t="s">
        <v>9</v>
      </c>
      <c r="AI39" s="3"/>
      <c r="AJ39" s="72" t="s">
        <v>9</v>
      </c>
      <c r="AK39" s="3"/>
      <c r="AL39" s="72" t="s">
        <v>9</v>
      </c>
      <c r="AM39" s="3"/>
      <c r="AN39" s="72" t="s">
        <v>9</v>
      </c>
      <c r="AO39" s="3"/>
      <c r="AP39" s="72" t="s">
        <v>9</v>
      </c>
      <c r="AQ39" s="3"/>
      <c r="AR39" s="72" t="s">
        <v>9</v>
      </c>
      <c r="AS39" s="3"/>
    </row>
    <row r="40" spans="1:45" ht="12" customHeight="1" x14ac:dyDescent="0.25">
      <c r="B40" s="71" t="s">
        <v>18</v>
      </c>
      <c r="C40" s="1" t="s">
        <v>8</v>
      </c>
      <c r="D40" s="72" t="s">
        <v>9</v>
      </c>
      <c r="F40" s="72" t="s">
        <v>9</v>
      </c>
      <c r="H40" s="72" t="s">
        <v>9</v>
      </c>
      <c r="I40" s="3"/>
      <c r="J40" s="72" t="s">
        <v>9</v>
      </c>
      <c r="K40" s="3"/>
      <c r="L40" s="72" t="s">
        <v>9</v>
      </c>
      <c r="M40" s="3"/>
      <c r="N40" s="72" t="s">
        <v>9</v>
      </c>
      <c r="O40" s="3"/>
      <c r="P40" s="72" t="s">
        <v>9</v>
      </c>
      <c r="R40" s="72" t="s">
        <v>9</v>
      </c>
      <c r="T40" s="72">
        <v>1698</v>
      </c>
      <c r="U40" s="3">
        <v>5</v>
      </c>
      <c r="V40" s="72" t="s">
        <v>9</v>
      </c>
      <c r="W40" s="3"/>
      <c r="X40" s="72" t="s">
        <v>9</v>
      </c>
      <c r="Y40" s="2"/>
      <c r="Z40" s="72" t="s">
        <v>9</v>
      </c>
      <c r="AA40" s="2"/>
      <c r="AB40" s="72" t="s">
        <v>9</v>
      </c>
      <c r="AC40" s="3"/>
      <c r="AD40" s="72" t="s">
        <v>9</v>
      </c>
      <c r="AE40" s="2"/>
      <c r="AF40" s="72" t="s">
        <v>9</v>
      </c>
      <c r="AG40" s="2"/>
      <c r="AH40" s="72" t="s">
        <v>9</v>
      </c>
      <c r="AI40" s="2"/>
      <c r="AJ40" s="72" t="s">
        <v>9</v>
      </c>
      <c r="AK40" s="2"/>
      <c r="AL40" s="72" t="s">
        <v>9</v>
      </c>
      <c r="AM40" s="2"/>
      <c r="AN40" s="72" t="s">
        <v>9</v>
      </c>
      <c r="AO40" s="2"/>
      <c r="AP40" s="72" t="s">
        <v>9</v>
      </c>
      <c r="AQ40" s="2"/>
      <c r="AR40" s="72" t="s">
        <v>9</v>
      </c>
      <c r="AS40" s="3"/>
    </row>
    <row r="41" spans="1:45" ht="12" customHeight="1" x14ac:dyDescent="0.25">
      <c r="B41" s="71" t="s">
        <v>19</v>
      </c>
      <c r="C41" s="1" t="s">
        <v>8</v>
      </c>
      <c r="D41" s="72" t="s">
        <v>9</v>
      </c>
      <c r="F41" s="72" t="s">
        <v>9</v>
      </c>
      <c r="H41" s="72" t="s">
        <v>9</v>
      </c>
      <c r="I41" s="3"/>
      <c r="J41" s="72" t="s">
        <v>9</v>
      </c>
      <c r="K41" s="3"/>
      <c r="L41" s="72" t="s">
        <v>9</v>
      </c>
      <c r="M41" s="3"/>
      <c r="N41" s="72" t="s">
        <v>9</v>
      </c>
      <c r="O41" s="3"/>
      <c r="P41" s="72" t="s">
        <v>9</v>
      </c>
      <c r="R41" s="72" t="s">
        <v>9</v>
      </c>
      <c r="T41" s="72" t="s">
        <v>9</v>
      </c>
      <c r="U41" s="3"/>
      <c r="V41" s="72" t="s">
        <v>9</v>
      </c>
      <c r="W41" s="3"/>
      <c r="X41" s="72" t="s">
        <v>9</v>
      </c>
      <c r="Y41" s="3"/>
      <c r="Z41" s="72" t="s">
        <v>9</v>
      </c>
      <c r="AA41" s="3"/>
      <c r="AB41" s="72">
        <v>872</v>
      </c>
      <c r="AC41" s="3"/>
      <c r="AD41" s="72">
        <v>682</v>
      </c>
      <c r="AE41" s="3"/>
      <c r="AF41" s="72">
        <v>651</v>
      </c>
      <c r="AG41" s="3"/>
      <c r="AH41" s="72">
        <v>623</v>
      </c>
      <c r="AI41" s="3"/>
      <c r="AJ41" s="72">
        <v>582</v>
      </c>
      <c r="AK41" s="3"/>
      <c r="AL41" s="72">
        <v>590</v>
      </c>
      <c r="AM41" s="3"/>
      <c r="AN41" s="72">
        <v>525</v>
      </c>
      <c r="AO41" s="3"/>
      <c r="AP41" s="72" t="s">
        <v>9</v>
      </c>
      <c r="AQ41" s="3"/>
      <c r="AR41" s="72" t="s">
        <v>9</v>
      </c>
      <c r="AS41" s="3"/>
    </row>
    <row r="42" spans="1:45" ht="12" customHeight="1" x14ac:dyDescent="0.25">
      <c r="B42" s="65" t="s">
        <v>20</v>
      </c>
      <c r="C42" s="66" t="s">
        <v>8</v>
      </c>
      <c r="D42" s="67" t="s">
        <v>9</v>
      </c>
      <c r="E42" s="68"/>
      <c r="F42" s="67" t="s">
        <v>9</v>
      </c>
      <c r="G42" s="68"/>
      <c r="H42" s="67" t="s">
        <v>9</v>
      </c>
      <c r="I42" s="68"/>
      <c r="J42" s="67" t="s">
        <v>9</v>
      </c>
      <c r="K42" s="68"/>
      <c r="L42" s="67" t="s">
        <v>9</v>
      </c>
      <c r="M42" s="68"/>
      <c r="N42" s="67" t="s">
        <v>9</v>
      </c>
      <c r="O42" s="68"/>
      <c r="P42" s="67" t="s">
        <v>9</v>
      </c>
      <c r="Q42" s="68"/>
      <c r="R42" s="67" t="s">
        <v>9</v>
      </c>
      <c r="S42" s="68"/>
      <c r="T42" s="67" t="s">
        <v>9</v>
      </c>
      <c r="U42" s="68"/>
      <c r="V42" s="67" t="s">
        <v>9</v>
      </c>
      <c r="W42" s="68"/>
      <c r="X42" s="67" t="s">
        <v>9</v>
      </c>
      <c r="Y42" s="68"/>
      <c r="Z42" s="67" t="s">
        <v>9</v>
      </c>
      <c r="AA42" s="68"/>
      <c r="AB42" s="67" t="s">
        <v>9</v>
      </c>
      <c r="AC42" s="68"/>
      <c r="AD42" s="67" t="s">
        <v>9</v>
      </c>
      <c r="AE42" s="68"/>
      <c r="AF42" s="67">
        <v>756374</v>
      </c>
      <c r="AG42" s="68"/>
      <c r="AH42" s="67">
        <v>1018035</v>
      </c>
      <c r="AI42" s="68"/>
      <c r="AJ42" s="67">
        <v>525125</v>
      </c>
      <c r="AK42" s="68">
        <v>6</v>
      </c>
      <c r="AL42" s="67" t="s">
        <v>9</v>
      </c>
      <c r="AM42" s="68"/>
      <c r="AN42" s="67">
        <v>945923</v>
      </c>
      <c r="AO42" s="68">
        <v>6</v>
      </c>
      <c r="AP42" s="67" t="s">
        <v>9</v>
      </c>
      <c r="AQ42" s="68"/>
      <c r="AR42" s="67" t="s">
        <v>9</v>
      </c>
      <c r="AS42" s="68"/>
    </row>
    <row r="43" spans="1:45" ht="12" customHeight="1" x14ac:dyDescent="0.25">
      <c r="B43" s="65" t="s">
        <v>21</v>
      </c>
      <c r="C43" s="66" t="s">
        <v>11</v>
      </c>
      <c r="D43" s="67" t="s">
        <v>9</v>
      </c>
      <c r="E43" s="68"/>
      <c r="F43" s="67" t="s">
        <v>9</v>
      </c>
      <c r="G43" s="68"/>
      <c r="H43" s="67" t="s">
        <v>9</v>
      </c>
      <c r="I43" s="68"/>
      <c r="J43" s="67" t="s">
        <v>9</v>
      </c>
      <c r="K43" s="68"/>
      <c r="L43" s="67" t="s">
        <v>9</v>
      </c>
      <c r="M43" s="68"/>
      <c r="N43" s="67" t="s">
        <v>9</v>
      </c>
      <c r="O43" s="68"/>
      <c r="P43" s="67" t="s">
        <v>9</v>
      </c>
      <c r="Q43" s="68"/>
      <c r="R43" s="67" t="s">
        <v>9</v>
      </c>
      <c r="S43" s="68"/>
      <c r="T43" s="67" t="s">
        <v>9</v>
      </c>
      <c r="U43" s="68"/>
      <c r="V43" s="67" t="s">
        <v>9</v>
      </c>
      <c r="W43" s="68"/>
      <c r="X43" s="67">
        <v>11897809</v>
      </c>
      <c r="Y43" s="68"/>
      <c r="Z43" s="67" t="s">
        <v>9</v>
      </c>
      <c r="AA43" s="68"/>
      <c r="AB43" s="67">
        <v>13551499</v>
      </c>
      <c r="AC43" s="68"/>
      <c r="AD43" s="67" t="s">
        <v>9</v>
      </c>
      <c r="AE43" s="68"/>
      <c r="AF43" s="67">
        <v>13042680</v>
      </c>
      <c r="AG43" s="68"/>
      <c r="AH43" s="67" t="s">
        <v>9</v>
      </c>
      <c r="AI43" s="68"/>
      <c r="AJ43" s="67">
        <v>13553483</v>
      </c>
      <c r="AK43" s="68"/>
      <c r="AL43" s="67" t="s">
        <v>9</v>
      </c>
      <c r="AM43" s="68"/>
      <c r="AN43" s="67">
        <v>13407042</v>
      </c>
      <c r="AO43" s="68"/>
      <c r="AP43" s="67" t="s">
        <v>9</v>
      </c>
      <c r="AQ43" s="68"/>
      <c r="AR43" s="67">
        <v>12206169</v>
      </c>
      <c r="AS43" s="68"/>
    </row>
    <row r="44" spans="1:45" ht="14.4" customHeight="1" x14ac:dyDescent="0.25">
      <c r="B44" s="65" t="s">
        <v>22</v>
      </c>
      <c r="C44" s="66" t="s">
        <v>8</v>
      </c>
      <c r="D44" s="67" t="s">
        <v>9</v>
      </c>
      <c r="E44" s="68"/>
      <c r="F44" s="67" t="s">
        <v>9</v>
      </c>
      <c r="G44" s="68"/>
      <c r="H44" s="67" t="s">
        <v>9</v>
      </c>
      <c r="I44" s="68"/>
      <c r="J44" s="67" t="s">
        <v>9</v>
      </c>
      <c r="K44" s="68"/>
      <c r="L44" s="67" t="s">
        <v>9</v>
      </c>
      <c r="M44" s="68"/>
      <c r="N44" s="67" t="s">
        <v>9</v>
      </c>
      <c r="O44" s="68"/>
      <c r="P44" s="67">
        <v>1577</v>
      </c>
      <c r="Q44" s="68">
        <v>7</v>
      </c>
      <c r="R44" s="67">
        <v>4185</v>
      </c>
      <c r="S44" s="68">
        <v>7</v>
      </c>
      <c r="T44" s="67">
        <v>7871</v>
      </c>
      <c r="U44" s="68">
        <v>7</v>
      </c>
      <c r="V44" s="67" t="s">
        <v>9</v>
      </c>
      <c r="W44" s="68"/>
      <c r="X44" s="67" t="s">
        <v>9</v>
      </c>
      <c r="Y44" s="68"/>
      <c r="Z44" s="67" t="s">
        <v>9</v>
      </c>
      <c r="AA44" s="68"/>
      <c r="AB44" s="67" t="s">
        <v>9</v>
      </c>
      <c r="AC44" s="68"/>
      <c r="AD44" s="67" t="s">
        <v>9</v>
      </c>
      <c r="AE44" s="68"/>
      <c r="AF44" s="67" t="s">
        <v>9</v>
      </c>
      <c r="AG44" s="68"/>
      <c r="AH44" s="67" t="s">
        <v>9</v>
      </c>
      <c r="AI44" s="68"/>
      <c r="AJ44" s="67" t="s">
        <v>9</v>
      </c>
      <c r="AK44" s="68"/>
      <c r="AL44" s="67" t="s">
        <v>9</v>
      </c>
      <c r="AM44" s="68"/>
      <c r="AN44" s="67" t="s">
        <v>9</v>
      </c>
      <c r="AO44" s="68"/>
      <c r="AP44" s="67" t="s">
        <v>9</v>
      </c>
      <c r="AQ44" s="68"/>
      <c r="AR44" s="67" t="s">
        <v>9</v>
      </c>
      <c r="AS44" s="68"/>
    </row>
    <row r="45" spans="1:45" ht="12" customHeight="1" x14ac:dyDescent="0.25">
      <c r="B45" s="65" t="s">
        <v>23</v>
      </c>
      <c r="C45" s="66" t="s">
        <v>8</v>
      </c>
      <c r="D45" s="67" t="s">
        <v>9</v>
      </c>
      <c r="E45" s="68"/>
      <c r="F45" s="67" t="s">
        <v>9</v>
      </c>
      <c r="G45" s="68"/>
      <c r="H45" s="67" t="s">
        <v>9</v>
      </c>
      <c r="I45" s="68"/>
      <c r="J45" s="67" t="s">
        <v>9</v>
      </c>
      <c r="K45" s="68"/>
      <c r="L45" s="67" t="s">
        <v>9</v>
      </c>
      <c r="M45" s="68"/>
      <c r="N45" s="67" t="s">
        <v>9</v>
      </c>
      <c r="O45" s="68"/>
      <c r="P45" s="67" t="s">
        <v>9</v>
      </c>
      <c r="Q45" s="68"/>
      <c r="R45" s="67" t="s">
        <v>9</v>
      </c>
      <c r="S45" s="68"/>
      <c r="T45" s="67" t="s">
        <v>9</v>
      </c>
      <c r="U45" s="68"/>
      <c r="V45" s="67" t="s">
        <v>9</v>
      </c>
      <c r="W45" s="68"/>
      <c r="X45" s="67">
        <v>5785.5</v>
      </c>
      <c r="Y45" s="68"/>
      <c r="Z45" s="67">
        <v>9429.7998046875</v>
      </c>
      <c r="AA45" s="68"/>
      <c r="AB45" s="67">
        <v>10193.900390625</v>
      </c>
      <c r="AC45" s="68"/>
      <c r="AD45" s="67">
        <v>8376.099609375</v>
      </c>
      <c r="AE45" s="68"/>
      <c r="AF45" s="67">
        <v>9283.2998046875</v>
      </c>
      <c r="AG45" s="68"/>
      <c r="AH45" s="67">
        <v>8716.599609375</v>
      </c>
      <c r="AI45" s="68"/>
      <c r="AJ45" s="67" t="s">
        <v>9</v>
      </c>
      <c r="AK45" s="68"/>
      <c r="AL45" s="67" t="s">
        <v>9</v>
      </c>
      <c r="AM45" s="68"/>
      <c r="AN45" s="67" t="s">
        <v>9</v>
      </c>
      <c r="AO45" s="68"/>
      <c r="AP45" s="67" t="s">
        <v>9</v>
      </c>
      <c r="AQ45" s="68"/>
      <c r="AR45" s="67" t="s">
        <v>9</v>
      </c>
      <c r="AS45" s="68"/>
    </row>
    <row r="46" spans="1:45" ht="12" customHeight="1" x14ac:dyDescent="0.25">
      <c r="B46" s="65" t="s">
        <v>24</v>
      </c>
      <c r="C46" s="66" t="s">
        <v>8</v>
      </c>
      <c r="D46" s="67" t="s">
        <v>9</v>
      </c>
      <c r="E46" s="68"/>
      <c r="F46" s="67" t="s">
        <v>9</v>
      </c>
      <c r="G46" s="68"/>
      <c r="H46" s="67" t="s">
        <v>9</v>
      </c>
      <c r="I46" s="68"/>
      <c r="J46" s="67" t="s">
        <v>9</v>
      </c>
      <c r="K46" s="68"/>
      <c r="L46" s="67" t="s">
        <v>9</v>
      </c>
      <c r="M46" s="68"/>
      <c r="N46" s="67" t="s">
        <v>9</v>
      </c>
      <c r="O46" s="68"/>
      <c r="P46" s="67">
        <v>198270</v>
      </c>
      <c r="Q46" s="68"/>
      <c r="R46" s="67">
        <v>202900</v>
      </c>
      <c r="S46" s="68"/>
      <c r="T46" s="67">
        <v>198710</v>
      </c>
      <c r="U46" s="68"/>
      <c r="V46" s="67">
        <v>214800</v>
      </c>
      <c r="W46" s="68"/>
      <c r="X46" s="67">
        <v>240550</v>
      </c>
      <c r="Y46" s="68"/>
      <c r="Z46" s="67">
        <v>271430</v>
      </c>
      <c r="AA46" s="68"/>
      <c r="AB46" s="67">
        <v>237570</v>
      </c>
      <c r="AC46" s="68"/>
      <c r="AD46" s="67">
        <v>239250</v>
      </c>
      <c r="AE46" s="68"/>
      <c r="AF46" s="67">
        <v>252750</v>
      </c>
      <c r="AG46" s="68"/>
      <c r="AH46" s="67">
        <v>249750</v>
      </c>
      <c r="AI46" s="68"/>
      <c r="AJ46" s="67" t="s">
        <v>9</v>
      </c>
      <c r="AK46" s="68"/>
      <c r="AL46" s="67" t="s">
        <v>9</v>
      </c>
      <c r="AM46" s="68"/>
      <c r="AN46" s="67" t="s">
        <v>9</v>
      </c>
      <c r="AO46" s="68"/>
      <c r="AP46" s="67" t="s">
        <v>9</v>
      </c>
      <c r="AQ46" s="68"/>
      <c r="AR46" s="67" t="s">
        <v>9</v>
      </c>
      <c r="AS46" s="68"/>
    </row>
    <row r="47" spans="1:45" ht="12" customHeight="1" x14ac:dyDescent="0.25">
      <c r="B47" s="71" t="s">
        <v>25</v>
      </c>
      <c r="C47" s="1" t="s">
        <v>8</v>
      </c>
      <c r="D47" s="72" t="s">
        <v>9</v>
      </c>
      <c r="F47" s="72" t="s">
        <v>9</v>
      </c>
      <c r="H47" s="72">
        <v>9930000</v>
      </c>
      <c r="I47" s="3"/>
      <c r="J47" s="72">
        <v>10100000</v>
      </c>
      <c r="K47" s="3"/>
      <c r="L47" s="72">
        <v>9740000</v>
      </c>
      <c r="M47" s="3"/>
      <c r="N47" s="72">
        <v>10150000</v>
      </c>
      <c r="O47" s="3"/>
      <c r="P47" s="72">
        <v>8300000</v>
      </c>
      <c r="R47" s="72">
        <v>9520000</v>
      </c>
      <c r="T47" s="72">
        <v>10010000</v>
      </c>
      <c r="U47" s="3"/>
      <c r="V47" s="72">
        <v>11700000</v>
      </c>
      <c r="W47" s="3"/>
      <c r="X47" s="72">
        <v>9950000</v>
      </c>
      <c r="Y47" s="3"/>
      <c r="Z47" s="72">
        <v>11620000</v>
      </c>
      <c r="AA47" s="3"/>
      <c r="AB47" s="72">
        <v>10840000</v>
      </c>
      <c r="AC47" s="3"/>
      <c r="AD47" s="72">
        <v>10790000</v>
      </c>
      <c r="AE47" s="3"/>
      <c r="AF47" s="72">
        <v>13570000</v>
      </c>
      <c r="AG47" s="3"/>
      <c r="AH47" s="72">
        <v>14300000</v>
      </c>
      <c r="AI47" s="3"/>
      <c r="AJ47" s="72">
        <v>15867500</v>
      </c>
      <c r="AK47" s="3"/>
      <c r="AL47" s="72">
        <v>34312200</v>
      </c>
      <c r="AM47" s="3">
        <v>8</v>
      </c>
      <c r="AN47" s="72">
        <v>34652400</v>
      </c>
      <c r="AO47" s="3"/>
      <c r="AP47" s="72" t="s">
        <v>9</v>
      </c>
      <c r="AQ47" s="3"/>
      <c r="AR47" s="72" t="s">
        <v>9</v>
      </c>
      <c r="AS47" s="3"/>
    </row>
    <row r="48" spans="1:45" ht="33.6" customHeight="1" x14ac:dyDescent="0.25">
      <c r="B48" s="71" t="s">
        <v>26</v>
      </c>
      <c r="C48" s="1" t="s">
        <v>8</v>
      </c>
      <c r="D48" s="72" t="s">
        <v>9</v>
      </c>
      <c r="F48" s="72">
        <v>97066</v>
      </c>
      <c r="H48" s="72">
        <v>79405</v>
      </c>
      <c r="I48" s="3"/>
      <c r="J48" s="72">
        <v>79533</v>
      </c>
      <c r="K48" s="3"/>
      <c r="L48" s="72">
        <v>61166</v>
      </c>
      <c r="M48" s="3"/>
      <c r="N48" s="72">
        <v>72140</v>
      </c>
      <c r="O48" s="3"/>
      <c r="P48" s="72">
        <v>91637</v>
      </c>
      <c r="R48" s="72">
        <v>77078</v>
      </c>
      <c r="T48" s="72">
        <v>64131</v>
      </c>
      <c r="U48" s="3"/>
      <c r="V48" s="72">
        <v>59238</v>
      </c>
      <c r="W48" s="3"/>
      <c r="X48" s="72">
        <v>47640</v>
      </c>
      <c r="Y48" s="3"/>
      <c r="Z48" s="72">
        <v>47133</v>
      </c>
      <c r="AA48" s="3"/>
      <c r="AB48" s="72">
        <v>59047</v>
      </c>
      <c r="AC48" s="3"/>
      <c r="AD48" s="72">
        <v>60657</v>
      </c>
      <c r="AE48" s="3"/>
      <c r="AF48" s="72">
        <v>56865</v>
      </c>
      <c r="AG48" s="3"/>
      <c r="AH48" s="72">
        <v>54812</v>
      </c>
      <c r="AI48" s="3"/>
      <c r="AJ48" s="72" t="s">
        <v>9</v>
      </c>
      <c r="AK48" s="3"/>
      <c r="AL48" s="72" t="s">
        <v>9</v>
      </c>
      <c r="AM48" s="3"/>
      <c r="AN48" s="72" t="s">
        <v>9</v>
      </c>
      <c r="AO48" s="3"/>
      <c r="AP48" s="72" t="s">
        <v>9</v>
      </c>
      <c r="AQ48" s="3"/>
      <c r="AR48" s="72" t="s">
        <v>9</v>
      </c>
      <c r="AS48" s="3"/>
    </row>
    <row r="49" spans="2:45" ht="26.4" customHeight="1" x14ac:dyDescent="0.25">
      <c r="B49" s="71" t="s">
        <v>27</v>
      </c>
      <c r="C49" s="1" t="s">
        <v>8</v>
      </c>
      <c r="D49" s="72" t="s">
        <v>9</v>
      </c>
      <c r="F49" s="72" t="s">
        <v>9</v>
      </c>
      <c r="H49" s="72" t="s">
        <v>9</v>
      </c>
      <c r="I49" s="3"/>
      <c r="J49" s="72">
        <v>4179</v>
      </c>
      <c r="K49" s="3">
        <v>9</v>
      </c>
      <c r="L49" s="72">
        <v>3854</v>
      </c>
      <c r="M49" s="3">
        <v>9</v>
      </c>
      <c r="N49" s="72">
        <v>3905</v>
      </c>
      <c r="O49" s="3">
        <v>9</v>
      </c>
      <c r="P49" s="72">
        <v>4188</v>
      </c>
      <c r="Q49" s="3">
        <v>9</v>
      </c>
      <c r="R49" s="72">
        <v>4545</v>
      </c>
      <c r="S49" s="3">
        <v>9</v>
      </c>
      <c r="T49" s="72">
        <v>5249</v>
      </c>
      <c r="U49" s="3">
        <v>9</v>
      </c>
      <c r="V49" s="72">
        <v>5924</v>
      </c>
      <c r="W49" s="3">
        <v>9</v>
      </c>
      <c r="X49" s="72">
        <v>5870</v>
      </c>
      <c r="Y49" s="3">
        <v>9</v>
      </c>
      <c r="Z49" s="72">
        <v>5929</v>
      </c>
      <c r="AA49" s="3">
        <v>9</v>
      </c>
      <c r="AB49" s="72">
        <v>6499</v>
      </c>
      <c r="AC49" s="3">
        <v>9</v>
      </c>
      <c r="AD49" s="72">
        <v>6369</v>
      </c>
      <c r="AE49" s="3">
        <v>9</v>
      </c>
      <c r="AF49" s="72">
        <v>8673</v>
      </c>
      <c r="AG49" s="3">
        <v>9</v>
      </c>
      <c r="AH49" s="72">
        <v>11493</v>
      </c>
      <c r="AI49" s="3">
        <v>9</v>
      </c>
      <c r="AJ49" s="72" t="s">
        <v>9</v>
      </c>
      <c r="AK49" s="3"/>
      <c r="AL49" s="72" t="s">
        <v>9</v>
      </c>
      <c r="AM49" s="3"/>
      <c r="AN49" s="72" t="s">
        <v>9</v>
      </c>
      <c r="AO49" s="3"/>
      <c r="AP49" s="72" t="s">
        <v>9</v>
      </c>
      <c r="AQ49" s="3"/>
      <c r="AR49" s="72" t="s">
        <v>9</v>
      </c>
      <c r="AS49" s="3"/>
    </row>
    <row r="50" spans="2:45" ht="13.2" x14ac:dyDescent="0.25">
      <c r="B50" s="71" t="s">
        <v>28</v>
      </c>
      <c r="C50" s="1" t="s">
        <v>8</v>
      </c>
      <c r="D50" s="72" t="s">
        <v>9</v>
      </c>
      <c r="F50" s="72" t="s">
        <v>9</v>
      </c>
      <c r="H50" s="72" t="s">
        <v>9</v>
      </c>
      <c r="I50" s="3"/>
      <c r="J50" s="72" t="s">
        <v>9</v>
      </c>
      <c r="K50" s="3"/>
      <c r="L50" s="72" t="s">
        <v>9</v>
      </c>
      <c r="M50" s="3"/>
      <c r="N50" s="72" t="s">
        <v>9</v>
      </c>
      <c r="O50" s="3"/>
      <c r="P50" s="72" t="s">
        <v>9</v>
      </c>
      <c r="R50" s="72" t="s">
        <v>9</v>
      </c>
      <c r="T50" s="72" t="s">
        <v>9</v>
      </c>
      <c r="U50" s="3"/>
      <c r="V50" s="72" t="s">
        <v>9</v>
      </c>
      <c r="W50" s="3"/>
      <c r="X50" s="72" t="s">
        <v>9</v>
      </c>
      <c r="Y50" s="3"/>
      <c r="Z50" s="72" t="s">
        <v>9</v>
      </c>
      <c r="AA50" s="3"/>
      <c r="AB50" s="72" t="s">
        <v>9</v>
      </c>
      <c r="AC50" s="3"/>
      <c r="AD50" s="72">
        <v>98352.84375</v>
      </c>
      <c r="AE50" s="3" t="s">
        <v>29</v>
      </c>
      <c r="AF50" s="72">
        <v>107782.2421875</v>
      </c>
      <c r="AG50" s="3"/>
      <c r="AH50" s="72">
        <v>189999.53125</v>
      </c>
      <c r="AI50" s="3">
        <v>11</v>
      </c>
      <c r="AJ50" s="72">
        <v>165488.40625</v>
      </c>
      <c r="AK50" s="3">
        <v>11</v>
      </c>
      <c r="AL50" s="72">
        <v>217904.25</v>
      </c>
      <c r="AM50" s="3">
        <v>11</v>
      </c>
      <c r="AN50" s="72">
        <v>250698.3125</v>
      </c>
      <c r="AO50" s="3">
        <v>11</v>
      </c>
      <c r="AP50" s="72" t="s">
        <v>9</v>
      </c>
      <c r="AQ50" s="3"/>
      <c r="AR50" s="72" t="s">
        <v>9</v>
      </c>
      <c r="AS50" s="3"/>
    </row>
    <row r="51" spans="2:45" ht="13.2" x14ac:dyDescent="0.25">
      <c r="B51" s="71" t="s">
        <v>30</v>
      </c>
      <c r="C51" s="1" t="s">
        <v>11</v>
      </c>
      <c r="D51" s="72" t="s">
        <v>9</v>
      </c>
      <c r="F51" s="72" t="s">
        <v>9</v>
      </c>
      <c r="H51" s="72" t="s">
        <v>9</v>
      </c>
      <c r="I51" s="3"/>
      <c r="J51" s="72" t="s">
        <v>9</v>
      </c>
      <c r="K51" s="3"/>
      <c r="L51" s="72" t="s">
        <v>9</v>
      </c>
      <c r="M51" s="3"/>
      <c r="N51" s="72" t="s">
        <v>9</v>
      </c>
      <c r="O51" s="3"/>
      <c r="P51" s="72" t="s">
        <v>9</v>
      </c>
      <c r="R51" s="72" t="s">
        <v>9</v>
      </c>
      <c r="T51" s="72" t="s">
        <v>9</v>
      </c>
      <c r="U51" s="3"/>
      <c r="V51" s="72" t="s">
        <v>9</v>
      </c>
      <c r="W51" s="3"/>
      <c r="X51" s="72">
        <v>113298</v>
      </c>
      <c r="Y51" s="3"/>
      <c r="Z51" s="72" t="s">
        <v>9</v>
      </c>
      <c r="AA51" s="3"/>
      <c r="AB51" s="72">
        <v>771116</v>
      </c>
      <c r="AC51" s="3"/>
      <c r="AD51" s="72" t="s">
        <v>9</v>
      </c>
      <c r="AE51" s="3"/>
      <c r="AF51" s="72">
        <v>221145</v>
      </c>
      <c r="AG51" s="3"/>
      <c r="AH51" s="72" t="s">
        <v>9</v>
      </c>
      <c r="AI51" s="3"/>
      <c r="AJ51" s="72">
        <v>72553</v>
      </c>
      <c r="AK51" s="3"/>
      <c r="AL51" s="72" t="s">
        <v>9</v>
      </c>
      <c r="AM51" s="3"/>
      <c r="AN51" s="72">
        <v>122541</v>
      </c>
      <c r="AO51" s="3"/>
      <c r="AP51" s="72" t="s">
        <v>9</v>
      </c>
      <c r="AQ51" s="3"/>
      <c r="AR51" s="72">
        <v>130326</v>
      </c>
      <c r="AS51" s="3"/>
    </row>
    <row r="52" spans="2:45" ht="12" customHeight="1" x14ac:dyDescent="0.25">
      <c r="B52" s="65" t="s">
        <v>31</v>
      </c>
      <c r="C52" s="66" t="s">
        <v>8</v>
      </c>
      <c r="D52" s="67" t="s">
        <v>9</v>
      </c>
      <c r="E52" s="68"/>
      <c r="F52" s="67" t="s">
        <v>9</v>
      </c>
      <c r="G52" s="68"/>
      <c r="H52" s="67" t="s">
        <v>9</v>
      </c>
      <c r="I52" s="68"/>
      <c r="J52" s="67" t="s">
        <v>9</v>
      </c>
      <c r="K52" s="68"/>
      <c r="L52" s="67" t="s">
        <v>9</v>
      </c>
      <c r="M52" s="68"/>
      <c r="N52" s="67">
        <v>819050</v>
      </c>
      <c r="O52" s="68"/>
      <c r="P52" s="67">
        <v>1023638</v>
      </c>
      <c r="Q52" s="68"/>
      <c r="R52" s="67">
        <v>941118</v>
      </c>
      <c r="S52" s="68"/>
      <c r="T52" s="67">
        <v>560684</v>
      </c>
      <c r="U52" s="68"/>
      <c r="V52" s="67">
        <v>624075</v>
      </c>
      <c r="W52" s="68"/>
      <c r="X52" s="67">
        <v>613836</v>
      </c>
      <c r="Y52" s="68"/>
      <c r="Z52" s="67">
        <v>941389</v>
      </c>
      <c r="AA52" s="68"/>
      <c r="AB52" s="67">
        <v>1253673</v>
      </c>
      <c r="AC52" s="68"/>
      <c r="AD52" s="67">
        <v>1417308</v>
      </c>
      <c r="AE52" s="73"/>
      <c r="AF52" s="67" t="s">
        <v>9</v>
      </c>
      <c r="AG52" s="68"/>
      <c r="AH52" s="67" t="s">
        <v>9</v>
      </c>
      <c r="AI52" s="68"/>
      <c r="AJ52" s="67">
        <v>660756</v>
      </c>
      <c r="AK52" s="68"/>
      <c r="AL52" s="67">
        <v>500651</v>
      </c>
      <c r="AM52" s="68"/>
      <c r="AN52" s="67">
        <v>565216</v>
      </c>
      <c r="AO52" s="68"/>
      <c r="AP52" s="67" t="s">
        <v>9</v>
      </c>
      <c r="AQ52" s="68"/>
      <c r="AR52" s="67" t="s">
        <v>9</v>
      </c>
      <c r="AS52" s="68"/>
    </row>
    <row r="53" spans="2:45" ht="12" customHeight="1" x14ac:dyDescent="0.25">
      <c r="B53" s="65" t="s">
        <v>32</v>
      </c>
      <c r="C53" s="66" t="s">
        <v>11</v>
      </c>
      <c r="D53" s="67" t="s">
        <v>9</v>
      </c>
      <c r="E53" s="68"/>
      <c r="F53" s="67" t="s">
        <v>9</v>
      </c>
      <c r="G53" s="68"/>
      <c r="H53" s="67" t="s">
        <v>9</v>
      </c>
      <c r="I53" s="68"/>
      <c r="J53" s="67" t="s">
        <v>9</v>
      </c>
      <c r="K53" s="68"/>
      <c r="L53" s="67" t="s">
        <v>9</v>
      </c>
      <c r="M53" s="68"/>
      <c r="N53" s="67" t="s">
        <v>9</v>
      </c>
      <c r="O53" s="68"/>
      <c r="P53" s="67" t="s">
        <v>9</v>
      </c>
      <c r="Q53" s="68"/>
      <c r="R53" s="67" t="s">
        <v>9</v>
      </c>
      <c r="S53" s="68"/>
      <c r="T53" s="67" t="s">
        <v>9</v>
      </c>
      <c r="U53" s="68"/>
      <c r="V53" s="67" t="s">
        <v>9</v>
      </c>
      <c r="W53" s="68"/>
      <c r="X53" s="67">
        <v>111117</v>
      </c>
      <c r="Y53" s="68"/>
      <c r="Z53" s="67" t="s">
        <v>9</v>
      </c>
      <c r="AA53" s="68"/>
      <c r="AB53" s="67">
        <v>16961</v>
      </c>
      <c r="AC53" s="68"/>
      <c r="AD53" s="67" t="s">
        <v>9</v>
      </c>
      <c r="AE53" s="68"/>
      <c r="AF53" s="67">
        <v>23786</v>
      </c>
      <c r="AG53" s="68"/>
      <c r="AH53" s="67" t="s">
        <v>9</v>
      </c>
      <c r="AI53" s="68"/>
      <c r="AJ53" s="67">
        <v>37311</v>
      </c>
      <c r="AK53" s="68"/>
      <c r="AL53" s="67" t="s">
        <v>9</v>
      </c>
      <c r="AM53" s="68"/>
      <c r="AN53" s="67">
        <v>31288</v>
      </c>
      <c r="AO53" s="68"/>
      <c r="AP53" s="67" t="s">
        <v>9</v>
      </c>
      <c r="AQ53" s="68"/>
      <c r="AR53" s="67">
        <v>173377</v>
      </c>
      <c r="AS53" s="68"/>
    </row>
    <row r="54" spans="2:45" ht="12" customHeight="1" x14ac:dyDescent="0.25">
      <c r="B54" s="65" t="s">
        <v>33</v>
      </c>
      <c r="C54" s="66" t="s">
        <v>11</v>
      </c>
      <c r="D54" s="67" t="s">
        <v>9</v>
      </c>
      <c r="E54" s="68"/>
      <c r="F54" s="67" t="s">
        <v>9</v>
      </c>
      <c r="G54" s="68"/>
      <c r="H54" s="67" t="s">
        <v>9</v>
      </c>
      <c r="I54" s="68"/>
      <c r="J54" s="67" t="s">
        <v>9</v>
      </c>
      <c r="K54" s="68"/>
      <c r="L54" s="67" t="s">
        <v>9</v>
      </c>
      <c r="M54" s="68"/>
      <c r="N54" s="67" t="s">
        <v>9</v>
      </c>
      <c r="O54" s="68"/>
      <c r="P54" s="67" t="s">
        <v>9</v>
      </c>
      <c r="Q54" s="68"/>
      <c r="R54" s="67" t="s">
        <v>9</v>
      </c>
      <c r="S54" s="68"/>
      <c r="T54" s="67" t="s">
        <v>9</v>
      </c>
      <c r="U54" s="68"/>
      <c r="V54" s="67" t="s">
        <v>9</v>
      </c>
      <c r="W54" s="68"/>
      <c r="X54" s="67">
        <v>1446021</v>
      </c>
      <c r="Y54" s="68"/>
      <c r="Z54" s="67" t="s">
        <v>9</v>
      </c>
      <c r="AA54" s="68"/>
      <c r="AB54" s="67">
        <v>1307080</v>
      </c>
      <c r="AC54" s="68"/>
      <c r="AD54" s="67" t="s">
        <v>9</v>
      </c>
      <c r="AE54" s="68"/>
      <c r="AF54" s="67">
        <v>1510496</v>
      </c>
      <c r="AG54" s="68"/>
      <c r="AH54" s="67" t="s">
        <v>9</v>
      </c>
      <c r="AI54" s="68"/>
      <c r="AJ54" s="67">
        <v>1362864</v>
      </c>
      <c r="AK54" s="68"/>
      <c r="AL54" s="67" t="s">
        <v>9</v>
      </c>
      <c r="AM54" s="68"/>
      <c r="AN54" s="67">
        <v>1481281</v>
      </c>
      <c r="AO54" s="68"/>
      <c r="AP54" s="67" t="s">
        <v>9</v>
      </c>
      <c r="AQ54" s="68"/>
      <c r="AR54" s="67">
        <v>1162342</v>
      </c>
      <c r="AS54" s="68"/>
    </row>
    <row r="55" spans="2:45" ht="12" customHeight="1" x14ac:dyDescent="0.25">
      <c r="B55" s="65" t="s">
        <v>34</v>
      </c>
      <c r="C55" s="66" t="s">
        <v>11</v>
      </c>
      <c r="D55" s="67" t="s">
        <v>9</v>
      </c>
      <c r="E55" s="68"/>
      <c r="F55" s="67" t="s">
        <v>9</v>
      </c>
      <c r="G55" s="68"/>
      <c r="H55" s="67" t="s">
        <v>9</v>
      </c>
      <c r="I55" s="68"/>
      <c r="J55" s="67" t="s">
        <v>9</v>
      </c>
      <c r="K55" s="68"/>
      <c r="L55" s="67" t="s">
        <v>9</v>
      </c>
      <c r="M55" s="68"/>
      <c r="N55" s="67" t="s">
        <v>9</v>
      </c>
      <c r="O55" s="68"/>
      <c r="P55" s="67" t="s">
        <v>9</v>
      </c>
      <c r="Q55" s="68"/>
      <c r="R55" s="67" t="s">
        <v>9</v>
      </c>
      <c r="S55" s="68"/>
      <c r="T55" s="67" t="s">
        <v>9</v>
      </c>
      <c r="U55" s="68"/>
      <c r="V55" s="67" t="s">
        <v>9</v>
      </c>
      <c r="W55" s="68"/>
      <c r="X55" s="67">
        <v>319672</v>
      </c>
      <c r="Y55" s="68"/>
      <c r="Z55" s="67" t="s">
        <v>9</v>
      </c>
      <c r="AA55" s="68"/>
      <c r="AB55" s="67">
        <v>372892</v>
      </c>
      <c r="AC55" s="68"/>
      <c r="AD55" s="67" t="s">
        <v>9</v>
      </c>
      <c r="AE55" s="68"/>
      <c r="AF55" s="67">
        <v>419646</v>
      </c>
      <c r="AG55" s="68"/>
      <c r="AH55" s="67" t="s">
        <v>9</v>
      </c>
      <c r="AI55" s="68"/>
      <c r="AJ55" s="67">
        <v>1224795</v>
      </c>
      <c r="AK55" s="68"/>
      <c r="AL55" s="67" t="s">
        <v>9</v>
      </c>
      <c r="AM55" s="68"/>
      <c r="AN55" s="67">
        <v>1192750</v>
      </c>
      <c r="AO55" s="68"/>
      <c r="AP55" s="67" t="s">
        <v>9</v>
      </c>
      <c r="AQ55" s="68"/>
      <c r="AR55" s="67">
        <v>1718394</v>
      </c>
      <c r="AS55" s="68"/>
    </row>
    <row r="56" spans="2:45" ht="12" customHeight="1" x14ac:dyDescent="0.25">
      <c r="B56" s="65" t="s">
        <v>35</v>
      </c>
      <c r="C56" s="66" t="s">
        <v>8</v>
      </c>
      <c r="D56" s="67" t="s">
        <v>9</v>
      </c>
      <c r="E56" s="68"/>
      <c r="F56" s="67" t="s">
        <v>9</v>
      </c>
      <c r="G56" s="68"/>
      <c r="H56" s="67" t="s">
        <v>9</v>
      </c>
      <c r="I56" s="68"/>
      <c r="J56" s="67" t="s">
        <v>9</v>
      </c>
      <c r="K56" s="68"/>
      <c r="L56" s="67" t="s">
        <v>9</v>
      </c>
      <c r="M56" s="68"/>
      <c r="N56" s="67" t="s">
        <v>9</v>
      </c>
      <c r="O56" s="68"/>
      <c r="P56" s="67" t="s">
        <v>9</v>
      </c>
      <c r="Q56" s="68"/>
      <c r="R56" s="67" t="s">
        <v>9</v>
      </c>
      <c r="S56" s="68"/>
      <c r="T56" s="67">
        <v>627</v>
      </c>
      <c r="U56" s="68"/>
      <c r="V56" s="67" t="s">
        <v>9</v>
      </c>
      <c r="W56" s="68"/>
      <c r="X56" s="67" t="s">
        <v>9</v>
      </c>
      <c r="Y56" s="70"/>
      <c r="Z56" s="67" t="s">
        <v>9</v>
      </c>
      <c r="AA56" s="70"/>
      <c r="AB56" s="67" t="s">
        <v>9</v>
      </c>
      <c r="AC56" s="70"/>
      <c r="AD56" s="67" t="s">
        <v>9</v>
      </c>
      <c r="AE56" s="68"/>
      <c r="AF56" s="67" t="s">
        <v>9</v>
      </c>
      <c r="AG56" s="68"/>
      <c r="AH56" s="67" t="s">
        <v>9</v>
      </c>
      <c r="AI56" s="70"/>
      <c r="AJ56" s="67" t="s">
        <v>9</v>
      </c>
      <c r="AK56" s="70"/>
      <c r="AL56" s="67" t="s">
        <v>9</v>
      </c>
      <c r="AM56" s="70"/>
      <c r="AN56" s="67" t="s">
        <v>9</v>
      </c>
      <c r="AO56" s="70"/>
      <c r="AP56" s="67" t="s">
        <v>9</v>
      </c>
      <c r="AQ56" s="70"/>
      <c r="AR56" s="67" t="s">
        <v>9</v>
      </c>
      <c r="AS56" s="68"/>
    </row>
    <row r="57" spans="2:45" ht="12" customHeight="1" x14ac:dyDescent="0.25">
      <c r="B57" s="71" t="s">
        <v>36</v>
      </c>
      <c r="C57" s="1" t="s">
        <v>8</v>
      </c>
      <c r="D57" s="72" t="s">
        <v>9</v>
      </c>
      <c r="F57" s="72" t="s">
        <v>9</v>
      </c>
      <c r="H57" s="72" t="s">
        <v>9</v>
      </c>
      <c r="I57" s="3"/>
      <c r="J57" s="72" t="s">
        <v>9</v>
      </c>
      <c r="K57" s="3"/>
      <c r="L57" s="72" t="s">
        <v>9</v>
      </c>
      <c r="M57" s="3"/>
      <c r="N57" s="72" t="s">
        <v>9</v>
      </c>
      <c r="O57" s="3"/>
      <c r="P57" s="72">
        <v>85859</v>
      </c>
      <c r="R57" s="72">
        <v>106598</v>
      </c>
      <c r="T57" s="72">
        <v>121523</v>
      </c>
      <c r="U57" s="3"/>
      <c r="V57" s="72">
        <v>125329</v>
      </c>
      <c r="W57" s="3"/>
      <c r="X57" s="72">
        <v>159296</v>
      </c>
      <c r="Y57" s="2"/>
      <c r="Z57" s="72">
        <v>196844</v>
      </c>
      <c r="AA57" s="2"/>
      <c r="AB57" s="72">
        <v>146606</v>
      </c>
      <c r="AC57" s="2"/>
      <c r="AD57" s="72">
        <v>197738</v>
      </c>
      <c r="AE57" s="2"/>
      <c r="AF57" s="72">
        <v>193812</v>
      </c>
      <c r="AG57" s="2"/>
      <c r="AH57" s="72" t="s">
        <v>9</v>
      </c>
      <c r="AI57" s="2"/>
      <c r="AJ57" s="72" t="s">
        <v>9</v>
      </c>
      <c r="AK57" s="2"/>
      <c r="AL57" s="72" t="s">
        <v>9</v>
      </c>
      <c r="AM57" s="2"/>
      <c r="AN57" s="72" t="s">
        <v>9</v>
      </c>
      <c r="AO57" s="2"/>
      <c r="AP57" s="72" t="s">
        <v>9</v>
      </c>
      <c r="AQ57" s="2"/>
      <c r="AR57" s="72" t="s">
        <v>9</v>
      </c>
      <c r="AS57" s="3"/>
    </row>
    <row r="58" spans="2:45" ht="13.2" customHeight="1" x14ac:dyDescent="0.25">
      <c r="B58" s="71" t="s">
        <v>37</v>
      </c>
      <c r="C58" s="1" t="s">
        <v>11</v>
      </c>
      <c r="D58" s="72" t="s">
        <v>9</v>
      </c>
      <c r="F58" s="72" t="s">
        <v>9</v>
      </c>
      <c r="H58" s="72" t="s">
        <v>9</v>
      </c>
      <c r="I58" s="3"/>
      <c r="J58" s="72" t="s">
        <v>9</v>
      </c>
      <c r="K58" s="3"/>
      <c r="L58" s="72" t="s">
        <v>9</v>
      </c>
      <c r="M58" s="3"/>
      <c r="N58" s="72" t="s">
        <v>9</v>
      </c>
      <c r="O58" s="3"/>
      <c r="P58" s="72" t="s">
        <v>9</v>
      </c>
      <c r="R58" s="72" t="s">
        <v>9</v>
      </c>
      <c r="T58" s="72" t="s">
        <v>9</v>
      </c>
      <c r="U58" s="3"/>
      <c r="V58" s="72" t="s">
        <v>9</v>
      </c>
      <c r="W58" s="3"/>
      <c r="X58" s="72">
        <v>7333269</v>
      </c>
      <c r="Y58" s="3"/>
      <c r="Z58" s="72" t="s">
        <v>9</v>
      </c>
      <c r="AA58" s="3"/>
      <c r="AB58" s="72">
        <v>6618811</v>
      </c>
      <c r="AC58" s="3"/>
      <c r="AD58" s="72" t="s">
        <v>9</v>
      </c>
      <c r="AE58" s="3"/>
      <c r="AF58" s="72">
        <v>7538297</v>
      </c>
      <c r="AG58" s="3"/>
      <c r="AH58" s="72" t="s">
        <v>9</v>
      </c>
      <c r="AI58" s="3"/>
      <c r="AJ58" s="72">
        <v>8961708</v>
      </c>
      <c r="AK58" s="3"/>
      <c r="AL58" s="72" t="s">
        <v>9</v>
      </c>
      <c r="AM58" s="3"/>
      <c r="AN58" s="72">
        <v>9159139</v>
      </c>
      <c r="AO58" s="3"/>
      <c r="AP58" s="72" t="s">
        <v>9</v>
      </c>
      <c r="AQ58" s="3"/>
      <c r="AR58" s="72">
        <v>10410321</v>
      </c>
      <c r="AS58" s="3"/>
    </row>
    <row r="59" spans="2:45" ht="14.4" customHeight="1" x14ac:dyDescent="0.25">
      <c r="B59" s="71" t="s">
        <v>38</v>
      </c>
      <c r="C59" s="1" t="s">
        <v>11</v>
      </c>
      <c r="D59" s="72" t="s">
        <v>9</v>
      </c>
      <c r="F59" s="72" t="s">
        <v>9</v>
      </c>
      <c r="H59" s="72" t="s">
        <v>9</v>
      </c>
      <c r="I59" s="3"/>
      <c r="J59" s="72" t="s">
        <v>9</v>
      </c>
      <c r="K59" s="3"/>
      <c r="L59" s="72" t="s">
        <v>9</v>
      </c>
      <c r="M59" s="3"/>
      <c r="N59" s="72" t="s">
        <v>9</v>
      </c>
      <c r="O59" s="3"/>
      <c r="P59" s="72" t="s">
        <v>9</v>
      </c>
      <c r="R59" s="72" t="s">
        <v>9</v>
      </c>
      <c r="T59" s="72" t="s">
        <v>9</v>
      </c>
      <c r="U59" s="3"/>
      <c r="V59" s="72" t="s">
        <v>9</v>
      </c>
      <c r="W59" s="3"/>
      <c r="X59" s="72">
        <v>2153103</v>
      </c>
      <c r="Y59" s="3"/>
      <c r="Z59" s="72" t="s">
        <v>9</v>
      </c>
      <c r="AA59" s="3"/>
      <c r="AB59" s="72">
        <v>2710948</v>
      </c>
      <c r="AC59" s="3"/>
      <c r="AD59" s="72" t="s">
        <v>9</v>
      </c>
      <c r="AE59" s="3"/>
      <c r="AF59" s="72">
        <v>2163268</v>
      </c>
      <c r="AG59" s="3"/>
      <c r="AH59" s="72" t="s">
        <v>9</v>
      </c>
      <c r="AI59" s="3"/>
      <c r="AJ59" s="72">
        <v>2559417</v>
      </c>
      <c r="AK59" s="3"/>
      <c r="AL59" s="72" t="s">
        <v>9</v>
      </c>
      <c r="AM59" s="3"/>
      <c r="AN59" s="72">
        <v>1653942</v>
      </c>
      <c r="AO59" s="3"/>
      <c r="AP59" s="72" t="s">
        <v>9</v>
      </c>
      <c r="AQ59" s="3"/>
      <c r="AR59" s="72">
        <v>1998693</v>
      </c>
      <c r="AS59" s="3"/>
    </row>
    <row r="60" spans="2:45" ht="14.4" customHeight="1" x14ac:dyDescent="0.25">
      <c r="B60" s="71" t="s">
        <v>39</v>
      </c>
      <c r="C60" s="1" t="s">
        <v>11</v>
      </c>
      <c r="D60" s="72" t="s">
        <v>9</v>
      </c>
      <c r="F60" s="72" t="s">
        <v>9</v>
      </c>
      <c r="H60" s="72" t="s">
        <v>9</v>
      </c>
      <c r="I60" s="3"/>
      <c r="J60" s="72" t="s">
        <v>9</v>
      </c>
      <c r="K60" s="3"/>
      <c r="L60" s="72" t="s">
        <v>9</v>
      </c>
      <c r="M60" s="3"/>
      <c r="N60" s="72" t="s">
        <v>9</v>
      </c>
      <c r="O60" s="3"/>
      <c r="P60" s="72" t="s">
        <v>9</v>
      </c>
      <c r="R60" s="72" t="s">
        <v>9</v>
      </c>
      <c r="T60" s="72" t="s">
        <v>9</v>
      </c>
      <c r="U60" s="3"/>
      <c r="V60" s="72" t="s">
        <v>9</v>
      </c>
      <c r="W60" s="3"/>
      <c r="X60" s="72">
        <v>8764275</v>
      </c>
      <c r="Y60" s="3">
        <v>12</v>
      </c>
      <c r="Z60" s="72" t="s">
        <v>9</v>
      </c>
      <c r="AB60" s="72">
        <v>8888747</v>
      </c>
      <c r="AC60" s="3">
        <v>12</v>
      </c>
      <c r="AD60" s="72" t="s">
        <v>9</v>
      </c>
      <c r="AF60" s="72">
        <v>10892900</v>
      </c>
      <c r="AH60" s="72" t="s">
        <v>9</v>
      </c>
      <c r="AI60" s="3"/>
      <c r="AJ60" s="72">
        <v>11538134</v>
      </c>
      <c r="AL60" s="72" t="s">
        <v>9</v>
      </c>
      <c r="AN60" s="72">
        <v>11303137</v>
      </c>
      <c r="AP60" s="72" t="s">
        <v>9</v>
      </c>
      <c r="AQ60" s="3"/>
      <c r="AR60" s="72">
        <v>10479721</v>
      </c>
      <c r="AS60" s="3"/>
    </row>
    <row r="61" spans="2:45" ht="12" customHeight="1" x14ac:dyDescent="0.25">
      <c r="B61" s="71" t="s">
        <v>40</v>
      </c>
      <c r="C61" s="1" t="s">
        <v>8</v>
      </c>
      <c r="D61" s="72" t="s">
        <v>9</v>
      </c>
      <c r="F61" s="72" t="s">
        <v>9</v>
      </c>
      <c r="H61" s="72" t="s">
        <v>9</v>
      </c>
      <c r="I61" s="3"/>
      <c r="J61" s="72" t="s">
        <v>9</v>
      </c>
      <c r="K61" s="3"/>
      <c r="L61" s="72" t="s">
        <v>9</v>
      </c>
      <c r="M61" s="3"/>
      <c r="N61" s="72" t="s">
        <v>9</v>
      </c>
      <c r="O61" s="3"/>
      <c r="P61" s="72" t="s">
        <v>9</v>
      </c>
      <c r="R61" s="72" t="s">
        <v>9</v>
      </c>
      <c r="T61" s="72" t="s">
        <v>9</v>
      </c>
      <c r="U61" s="3"/>
      <c r="V61" s="72" t="s">
        <v>9</v>
      </c>
      <c r="W61" s="3"/>
      <c r="X61" s="72" t="s">
        <v>9</v>
      </c>
      <c r="Y61" s="2"/>
      <c r="Z61" s="72" t="s">
        <v>9</v>
      </c>
      <c r="AA61" s="2"/>
      <c r="AB61" s="72">
        <v>3230</v>
      </c>
      <c r="AC61" s="3">
        <v>13</v>
      </c>
      <c r="AD61" s="72">
        <v>2366</v>
      </c>
      <c r="AE61" s="3">
        <v>13</v>
      </c>
      <c r="AF61" s="72" t="s">
        <v>9</v>
      </c>
      <c r="AG61" s="2"/>
      <c r="AH61" s="72" t="s">
        <v>9</v>
      </c>
      <c r="AI61" s="2"/>
      <c r="AJ61" s="72" t="s">
        <v>9</v>
      </c>
      <c r="AK61" s="2"/>
      <c r="AL61" s="72" t="s">
        <v>9</v>
      </c>
      <c r="AM61" s="2"/>
      <c r="AN61" s="72" t="s">
        <v>9</v>
      </c>
      <c r="AO61" s="2"/>
      <c r="AP61" s="72" t="s">
        <v>9</v>
      </c>
      <c r="AQ61" s="2"/>
      <c r="AR61" s="72" t="s">
        <v>9</v>
      </c>
      <c r="AS61" s="3"/>
    </row>
    <row r="62" spans="2:45" ht="12" customHeight="1" x14ac:dyDescent="0.25">
      <c r="B62" s="65" t="s">
        <v>41</v>
      </c>
      <c r="C62" s="66" t="s">
        <v>11</v>
      </c>
      <c r="D62" s="67" t="s">
        <v>9</v>
      </c>
      <c r="E62" s="68"/>
      <c r="F62" s="67" t="s">
        <v>9</v>
      </c>
      <c r="G62" s="68"/>
      <c r="H62" s="67" t="s">
        <v>9</v>
      </c>
      <c r="I62" s="68"/>
      <c r="J62" s="67" t="s">
        <v>9</v>
      </c>
      <c r="K62" s="68"/>
      <c r="L62" s="67" t="s">
        <v>9</v>
      </c>
      <c r="M62" s="68"/>
      <c r="N62" s="67" t="s">
        <v>9</v>
      </c>
      <c r="O62" s="68"/>
      <c r="P62" s="67" t="s">
        <v>9</v>
      </c>
      <c r="Q62" s="68"/>
      <c r="R62" s="67" t="s">
        <v>9</v>
      </c>
      <c r="S62" s="68"/>
      <c r="T62" s="67" t="s">
        <v>9</v>
      </c>
      <c r="U62" s="68"/>
      <c r="V62" s="67" t="s">
        <v>9</v>
      </c>
      <c r="W62" s="68"/>
      <c r="X62" s="67">
        <v>20000026</v>
      </c>
      <c r="Y62" s="68"/>
      <c r="Z62" s="67" t="s">
        <v>9</v>
      </c>
      <c r="AA62" s="74"/>
      <c r="AB62" s="67">
        <v>21705416</v>
      </c>
      <c r="AC62" s="68"/>
      <c r="AD62" s="67" t="s">
        <v>9</v>
      </c>
      <c r="AE62" s="68"/>
      <c r="AF62" s="67">
        <v>22323152</v>
      </c>
      <c r="AG62" s="68"/>
      <c r="AH62" s="67" t="s">
        <v>9</v>
      </c>
      <c r="AI62" s="68"/>
      <c r="AJ62" s="67">
        <v>19931452</v>
      </c>
      <c r="AK62" s="74"/>
      <c r="AL62" s="67" t="s">
        <v>9</v>
      </c>
      <c r="AM62" s="74"/>
      <c r="AN62" s="67">
        <v>21983896</v>
      </c>
      <c r="AO62" s="74"/>
      <c r="AP62" s="67" t="s">
        <v>9</v>
      </c>
      <c r="AQ62" s="68"/>
      <c r="AR62" s="67">
        <v>21812660</v>
      </c>
      <c r="AS62" s="68"/>
    </row>
    <row r="63" spans="2:45" ht="12" customHeight="1" x14ac:dyDescent="0.25">
      <c r="B63" s="65" t="s">
        <v>42</v>
      </c>
      <c r="C63" s="66" t="s">
        <v>11</v>
      </c>
      <c r="D63" s="67" t="s">
        <v>9</v>
      </c>
      <c r="E63" s="68"/>
      <c r="F63" s="67" t="s">
        <v>9</v>
      </c>
      <c r="G63" s="68"/>
      <c r="H63" s="67" t="s">
        <v>9</v>
      </c>
      <c r="I63" s="68"/>
      <c r="J63" s="67" t="s">
        <v>9</v>
      </c>
      <c r="K63" s="68"/>
      <c r="L63" s="67" t="s">
        <v>9</v>
      </c>
      <c r="M63" s="68"/>
      <c r="N63" s="67" t="s">
        <v>9</v>
      </c>
      <c r="O63" s="68"/>
      <c r="P63" s="67" t="s">
        <v>9</v>
      </c>
      <c r="Q63" s="68"/>
      <c r="R63" s="67" t="s">
        <v>9</v>
      </c>
      <c r="S63" s="68"/>
      <c r="T63" s="67" t="s">
        <v>9</v>
      </c>
      <c r="U63" s="68"/>
      <c r="V63" s="67" t="s">
        <v>9</v>
      </c>
      <c r="W63" s="68"/>
      <c r="X63" s="67">
        <v>336075</v>
      </c>
      <c r="Y63" s="68"/>
      <c r="Z63" s="67" t="s">
        <v>9</v>
      </c>
      <c r="AA63" s="68"/>
      <c r="AB63" s="67">
        <v>274954</v>
      </c>
      <c r="AC63" s="68"/>
      <c r="AD63" s="67" t="s">
        <v>9</v>
      </c>
      <c r="AE63" s="68"/>
      <c r="AF63" s="67">
        <v>252955</v>
      </c>
      <c r="AG63" s="68"/>
      <c r="AH63" s="67" t="s">
        <v>9</v>
      </c>
      <c r="AI63" s="68"/>
      <c r="AJ63" s="67">
        <v>291773</v>
      </c>
      <c r="AK63" s="68"/>
      <c r="AL63" s="67" t="s">
        <v>9</v>
      </c>
      <c r="AM63" s="68"/>
      <c r="AN63" s="67">
        <v>297370</v>
      </c>
      <c r="AO63" s="68"/>
      <c r="AP63" s="67" t="s">
        <v>9</v>
      </c>
      <c r="AQ63" s="68"/>
      <c r="AR63" s="67">
        <v>221041</v>
      </c>
      <c r="AS63" s="68"/>
    </row>
    <row r="64" spans="2:45" ht="12" customHeight="1" x14ac:dyDescent="0.25">
      <c r="B64" s="65" t="s">
        <v>43</v>
      </c>
      <c r="C64" s="66" t="s">
        <v>8</v>
      </c>
      <c r="D64" s="67" t="s">
        <v>9</v>
      </c>
      <c r="E64" s="68"/>
      <c r="F64" s="67" t="s">
        <v>9</v>
      </c>
      <c r="G64" s="68"/>
      <c r="H64" s="67" t="s">
        <v>9</v>
      </c>
      <c r="I64" s="68"/>
      <c r="J64" s="67" t="s">
        <v>9</v>
      </c>
      <c r="K64" s="68"/>
      <c r="L64" s="67" t="s">
        <v>9</v>
      </c>
      <c r="M64" s="68"/>
      <c r="N64" s="67" t="s">
        <v>9</v>
      </c>
      <c r="O64" s="68"/>
      <c r="P64" s="67" t="s">
        <v>9</v>
      </c>
      <c r="Q64" s="68"/>
      <c r="R64" s="67" t="s">
        <v>9</v>
      </c>
      <c r="S64" s="68"/>
      <c r="T64" s="67" t="s">
        <v>9</v>
      </c>
      <c r="U64" s="68"/>
      <c r="V64" s="67" t="s">
        <v>9</v>
      </c>
      <c r="W64" s="68"/>
      <c r="X64" s="67" t="s">
        <v>9</v>
      </c>
      <c r="Y64" s="68"/>
      <c r="Z64" s="67" t="s">
        <v>9</v>
      </c>
      <c r="AA64" s="74"/>
      <c r="AB64" s="67">
        <v>10126</v>
      </c>
      <c r="AC64" s="68">
        <v>13</v>
      </c>
      <c r="AD64" s="67">
        <v>5738</v>
      </c>
      <c r="AE64" s="68">
        <v>13</v>
      </c>
      <c r="AF64" s="67" t="s">
        <v>9</v>
      </c>
      <c r="AG64" s="68"/>
      <c r="AH64" s="67" t="s">
        <v>9</v>
      </c>
      <c r="AI64" s="68"/>
      <c r="AJ64" s="67" t="s">
        <v>9</v>
      </c>
      <c r="AK64" s="74"/>
      <c r="AL64" s="67" t="s">
        <v>9</v>
      </c>
      <c r="AM64" s="74"/>
      <c r="AN64" s="67" t="s">
        <v>9</v>
      </c>
      <c r="AO64" s="74"/>
      <c r="AP64" s="67" t="s">
        <v>9</v>
      </c>
      <c r="AQ64" s="68"/>
      <c r="AR64" s="67" t="s">
        <v>9</v>
      </c>
      <c r="AS64" s="68"/>
    </row>
    <row r="65" spans="2:45" ht="12" customHeight="1" x14ac:dyDescent="0.25">
      <c r="B65" s="65" t="s">
        <v>44</v>
      </c>
      <c r="C65" s="66" t="s">
        <v>11</v>
      </c>
      <c r="D65" s="67" t="s">
        <v>9</v>
      </c>
      <c r="E65" s="68"/>
      <c r="F65" s="67" t="s">
        <v>9</v>
      </c>
      <c r="G65" s="68"/>
      <c r="H65" s="67" t="s">
        <v>9</v>
      </c>
      <c r="I65" s="68"/>
      <c r="J65" s="67" t="s">
        <v>9</v>
      </c>
      <c r="K65" s="68"/>
      <c r="L65" s="67" t="s">
        <v>9</v>
      </c>
      <c r="M65" s="68"/>
      <c r="N65" s="67" t="s">
        <v>9</v>
      </c>
      <c r="O65" s="68"/>
      <c r="P65" s="67" t="s">
        <v>9</v>
      </c>
      <c r="Q65" s="68"/>
      <c r="R65" s="67" t="s">
        <v>9</v>
      </c>
      <c r="S65" s="68"/>
      <c r="T65" s="67" t="s">
        <v>9</v>
      </c>
      <c r="U65" s="68"/>
      <c r="V65" s="67" t="s">
        <v>9</v>
      </c>
      <c r="W65" s="68"/>
      <c r="X65" s="67">
        <v>1364493</v>
      </c>
      <c r="Y65" s="68">
        <v>3</v>
      </c>
      <c r="Z65" s="67" t="s">
        <v>9</v>
      </c>
      <c r="AA65" s="74"/>
      <c r="AB65" s="67">
        <v>1300126</v>
      </c>
      <c r="AC65" s="68">
        <v>3</v>
      </c>
      <c r="AD65" s="67" t="s">
        <v>9</v>
      </c>
      <c r="AE65" s="68"/>
      <c r="AF65" s="67">
        <v>670613</v>
      </c>
      <c r="AG65" s="68">
        <v>3</v>
      </c>
      <c r="AH65" s="67" t="s">
        <v>9</v>
      </c>
      <c r="AI65" s="68"/>
      <c r="AJ65" s="67">
        <v>540599</v>
      </c>
      <c r="AK65" s="74"/>
      <c r="AL65" s="67" t="s">
        <v>9</v>
      </c>
      <c r="AM65" s="74"/>
      <c r="AN65" s="67">
        <v>700246</v>
      </c>
      <c r="AO65" s="74"/>
      <c r="AP65" s="67" t="s">
        <v>9</v>
      </c>
      <c r="AQ65" s="68"/>
      <c r="AR65" s="67">
        <v>596554</v>
      </c>
      <c r="AS65" s="68"/>
    </row>
    <row r="66" spans="2:45" ht="12" customHeight="1" x14ac:dyDescent="0.25">
      <c r="B66" s="65" t="s">
        <v>45</v>
      </c>
      <c r="C66" s="66" t="s">
        <v>11</v>
      </c>
      <c r="D66" s="67" t="s">
        <v>9</v>
      </c>
      <c r="E66" s="68"/>
      <c r="F66" s="67" t="s">
        <v>9</v>
      </c>
      <c r="G66" s="68"/>
      <c r="H66" s="67" t="s">
        <v>9</v>
      </c>
      <c r="I66" s="68"/>
      <c r="J66" s="67" t="s">
        <v>9</v>
      </c>
      <c r="K66" s="68"/>
      <c r="L66" s="67" t="s">
        <v>9</v>
      </c>
      <c r="M66" s="68"/>
      <c r="N66" s="67" t="s">
        <v>9</v>
      </c>
      <c r="O66" s="68"/>
      <c r="P66" s="67" t="s">
        <v>9</v>
      </c>
      <c r="Q66" s="68"/>
      <c r="R66" s="67" t="s">
        <v>9</v>
      </c>
      <c r="S66" s="68"/>
      <c r="T66" s="67" t="s">
        <v>9</v>
      </c>
      <c r="U66" s="68"/>
      <c r="V66" s="67" t="s">
        <v>9</v>
      </c>
      <c r="W66" s="68"/>
      <c r="X66" s="67">
        <v>8.5010004043579102</v>
      </c>
      <c r="Y66" s="68"/>
      <c r="Z66" s="67" t="s">
        <v>9</v>
      </c>
      <c r="AA66" s="68"/>
      <c r="AB66" s="67" t="s">
        <v>9</v>
      </c>
      <c r="AC66" s="68"/>
      <c r="AD66" s="67" t="s">
        <v>9</v>
      </c>
      <c r="AE66" s="68"/>
      <c r="AF66" s="67">
        <v>90.484001159667969</v>
      </c>
      <c r="AG66" s="68"/>
      <c r="AH66" s="67" t="s">
        <v>9</v>
      </c>
      <c r="AI66" s="68"/>
      <c r="AJ66" s="67">
        <v>8.3039999008178711</v>
      </c>
      <c r="AK66" s="68"/>
      <c r="AL66" s="67" t="s">
        <v>9</v>
      </c>
      <c r="AM66" s="68"/>
      <c r="AN66" s="67">
        <v>16.26300048828125</v>
      </c>
      <c r="AO66" s="68"/>
      <c r="AP66" s="67" t="s">
        <v>9</v>
      </c>
      <c r="AQ66" s="68"/>
      <c r="AR66" s="67" t="s">
        <v>9</v>
      </c>
      <c r="AS66" s="68"/>
    </row>
    <row r="67" spans="2:45" ht="12" customHeight="1" x14ac:dyDescent="0.25">
      <c r="B67" s="75" t="s">
        <v>46</v>
      </c>
      <c r="C67" s="76" t="s">
        <v>8</v>
      </c>
      <c r="D67" s="77" t="s">
        <v>9</v>
      </c>
      <c r="E67" s="78"/>
      <c r="F67" s="77" t="s">
        <v>9</v>
      </c>
      <c r="G67" s="78"/>
      <c r="H67" s="77" t="s">
        <v>9</v>
      </c>
      <c r="I67" s="78"/>
      <c r="J67" s="77" t="s">
        <v>9</v>
      </c>
      <c r="K67" s="78"/>
      <c r="L67" s="77" t="s">
        <v>9</v>
      </c>
      <c r="M67" s="78"/>
      <c r="N67" s="77" t="s">
        <v>9</v>
      </c>
      <c r="O67" s="78"/>
      <c r="P67" s="77">
        <v>7243750</v>
      </c>
      <c r="Q67" s="78"/>
      <c r="R67" s="77" t="s">
        <v>9</v>
      </c>
      <c r="S67" s="78"/>
      <c r="T67" s="77" t="s">
        <v>9</v>
      </c>
      <c r="U67" s="78"/>
      <c r="V67" s="77" t="s">
        <v>9</v>
      </c>
      <c r="W67" s="78"/>
      <c r="X67" s="77" t="s">
        <v>9</v>
      </c>
      <c r="Y67" s="78"/>
      <c r="Z67" s="77" t="s">
        <v>9</v>
      </c>
      <c r="AA67" s="78"/>
      <c r="AB67" s="77">
        <v>8140000</v>
      </c>
      <c r="AC67" s="78"/>
      <c r="AD67" s="77" t="s">
        <v>9</v>
      </c>
      <c r="AE67" s="78"/>
      <c r="AF67" s="77" t="s">
        <v>9</v>
      </c>
      <c r="AG67" s="78"/>
      <c r="AH67" s="77" t="s">
        <v>9</v>
      </c>
      <c r="AI67" s="78"/>
      <c r="AJ67" s="77" t="s">
        <v>9</v>
      </c>
      <c r="AK67" s="78"/>
      <c r="AL67" s="77" t="s">
        <v>9</v>
      </c>
      <c r="AM67" s="78"/>
      <c r="AN67" s="77">
        <v>7900000</v>
      </c>
      <c r="AO67" s="78"/>
      <c r="AP67" s="77" t="s">
        <v>9</v>
      </c>
      <c r="AQ67" s="78"/>
      <c r="AR67" s="77" t="s">
        <v>9</v>
      </c>
      <c r="AS67" s="78"/>
    </row>
    <row r="68" spans="2:45" ht="12" customHeight="1" x14ac:dyDescent="0.25">
      <c r="B68" s="75" t="s">
        <v>47</v>
      </c>
      <c r="C68" s="76" t="s">
        <v>8</v>
      </c>
      <c r="D68" s="77" t="s">
        <v>9</v>
      </c>
      <c r="E68" s="78"/>
      <c r="F68" s="77" t="s">
        <v>9</v>
      </c>
      <c r="G68" s="78"/>
      <c r="H68" s="77" t="s">
        <v>9</v>
      </c>
      <c r="I68" s="78"/>
      <c r="J68" s="77" t="s">
        <v>9</v>
      </c>
      <c r="K68" s="78"/>
      <c r="L68" s="77" t="s">
        <v>9</v>
      </c>
      <c r="M68" s="78"/>
      <c r="N68" s="77" t="s">
        <v>9</v>
      </c>
      <c r="O68" s="78"/>
      <c r="P68" s="77" t="s">
        <v>9</v>
      </c>
      <c r="Q68" s="78"/>
      <c r="R68" s="77" t="s">
        <v>9</v>
      </c>
      <c r="S68" s="78"/>
      <c r="T68" s="77" t="s">
        <v>9</v>
      </c>
      <c r="U68" s="78"/>
      <c r="V68" s="77" t="s">
        <v>9</v>
      </c>
      <c r="W68" s="78"/>
      <c r="X68" s="77" t="s">
        <v>9</v>
      </c>
      <c r="Y68" s="78"/>
      <c r="Z68" s="77" t="s">
        <v>9</v>
      </c>
      <c r="AA68" s="69"/>
      <c r="AB68" s="77" t="s">
        <v>9</v>
      </c>
      <c r="AC68" s="78"/>
      <c r="AD68" s="77" t="s">
        <v>9</v>
      </c>
      <c r="AE68" s="69"/>
      <c r="AF68" s="77">
        <v>2337.800048828125</v>
      </c>
      <c r="AG68" s="78">
        <v>14</v>
      </c>
      <c r="AH68" s="77" t="s">
        <v>9</v>
      </c>
      <c r="AI68" s="78"/>
      <c r="AJ68" s="77">
        <v>15546</v>
      </c>
      <c r="AK68" s="69"/>
      <c r="AL68" s="77" t="s">
        <v>9</v>
      </c>
      <c r="AM68" s="69"/>
      <c r="AN68" s="77">
        <v>119425</v>
      </c>
      <c r="AO68" s="69"/>
      <c r="AP68" s="77" t="s">
        <v>9</v>
      </c>
      <c r="AQ68" s="78"/>
      <c r="AR68" s="77" t="s">
        <v>9</v>
      </c>
      <c r="AS68" s="78"/>
    </row>
    <row r="69" spans="2:45" ht="12" customHeight="1" x14ac:dyDescent="0.25">
      <c r="B69" s="75" t="s">
        <v>48</v>
      </c>
      <c r="C69" s="76" t="s">
        <v>11</v>
      </c>
      <c r="D69" s="77" t="s">
        <v>9</v>
      </c>
      <c r="E69" s="78"/>
      <c r="F69" s="77" t="s">
        <v>9</v>
      </c>
      <c r="G69" s="78"/>
      <c r="H69" s="77" t="s">
        <v>9</v>
      </c>
      <c r="I69" s="78"/>
      <c r="J69" s="77" t="s">
        <v>9</v>
      </c>
      <c r="K69" s="78"/>
      <c r="L69" s="77" t="s">
        <v>9</v>
      </c>
      <c r="M69" s="78"/>
      <c r="N69" s="77" t="s">
        <v>9</v>
      </c>
      <c r="O69" s="78"/>
      <c r="P69" s="77" t="s">
        <v>9</v>
      </c>
      <c r="Q69" s="78"/>
      <c r="R69" s="77" t="s">
        <v>9</v>
      </c>
      <c r="S69" s="78"/>
      <c r="T69" s="77" t="s">
        <v>9</v>
      </c>
      <c r="U69" s="78"/>
      <c r="V69" s="77" t="s">
        <v>9</v>
      </c>
      <c r="W69" s="78"/>
      <c r="X69" s="77">
        <v>724345</v>
      </c>
      <c r="Y69" s="78"/>
      <c r="Z69" s="77" t="s">
        <v>9</v>
      </c>
      <c r="AA69" s="78"/>
      <c r="AB69" s="77">
        <v>708791</v>
      </c>
      <c r="AC69" s="78">
        <v>3</v>
      </c>
      <c r="AD69" s="77" t="s">
        <v>9</v>
      </c>
      <c r="AE69" s="78"/>
      <c r="AF69" s="77">
        <v>743418</v>
      </c>
      <c r="AG69" s="69"/>
      <c r="AH69" s="77" t="s">
        <v>9</v>
      </c>
      <c r="AI69" s="78"/>
      <c r="AJ69" s="77">
        <v>1972204</v>
      </c>
      <c r="AK69" s="69"/>
      <c r="AL69" s="77" t="s">
        <v>9</v>
      </c>
      <c r="AM69" s="69"/>
      <c r="AN69" s="77">
        <v>1385065</v>
      </c>
      <c r="AO69" s="69"/>
      <c r="AP69" s="77" t="s">
        <v>9</v>
      </c>
      <c r="AQ69" s="78"/>
      <c r="AR69" s="77" t="s">
        <v>9</v>
      </c>
      <c r="AS69" s="78"/>
    </row>
    <row r="70" spans="2:45" ht="12" customHeight="1" x14ac:dyDescent="0.25">
      <c r="B70" s="75" t="s">
        <v>49</v>
      </c>
      <c r="C70" s="76" t="s">
        <v>8</v>
      </c>
      <c r="D70" s="77" t="s">
        <v>9</v>
      </c>
      <c r="E70" s="78"/>
      <c r="F70" s="77" t="s">
        <v>9</v>
      </c>
      <c r="G70" s="78"/>
      <c r="H70" s="77" t="s">
        <v>9</v>
      </c>
      <c r="I70" s="78"/>
      <c r="J70" s="77" t="s">
        <v>9</v>
      </c>
      <c r="K70" s="78"/>
      <c r="L70" s="77" t="s">
        <v>9</v>
      </c>
      <c r="M70" s="78"/>
      <c r="N70" s="77" t="s">
        <v>9</v>
      </c>
      <c r="O70" s="78"/>
      <c r="P70" s="77">
        <v>242106.765625</v>
      </c>
      <c r="Q70" s="78"/>
      <c r="R70" s="77">
        <v>291100</v>
      </c>
      <c r="S70" s="78"/>
      <c r="T70" s="77">
        <v>259000</v>
      </c>
      <c r="U70" s="78"/>
      <c r="V70" s="77">
        <v>249000</v>
      </c>
      <c r="W70" s="78"/>
      <c r="X70" s="77">
        <v>301000</v>
      </c>
      <c r="Y70" s="78"/>
      <c r="Z70" s="77">
        <v>321000</v>
      </c>
      <c r="AA70" s="78"/>
      <c r="AB70" s="77">
        <v>311100</v>
      </c>
      <c r="AC70" s="78"/>
      <c r="AD70" s="77">
        <v>291900</v>
      </c>
      <c r="AE70" s="78"/>
      <c r="AF70" s="77">
        <v>321000</v>
      </c>
      <c r="AG70" s="78"/>
      <c r="AH70" s="77" t="s">
        <v>9</v>
      </c>
      <c r="AI70" s="78"/>
      <c r="AJ70" s="77" t="s">
        <v>9</v>
      </c>
      <c r="AK70" s="78"/>
      <c r="AL70" s="77" t="s">
        <v>9</v>
      </c>
      <c r="AM70" s="78"/>
      <c r="AN70" s="77" t="s">
        <v>9</v>
      </c>
      <c r="AO70" s="78"/>
      <c r="AP70" s="77" t="s">
        <v>9</v>
      </c>
      <c r="AQ70" s="78"/>
      <c r="AR70" s="77" t="s">
        <v>9</v>
      </c>
      <c r="AS70" s="78"/>
    </row>
    <row r="71" spans="2:45" ht="12" customHeight="1" x14ac:dyDescent="0.25">
      <c r="B71" s="75" t="s">
        <v>50</v>
      </c>
      <c r="C71" s="76" t="s">
        <v>11</v>
      </c>
      <c r="D71" s="77" t="s">
        <v>9</v>
      </c>
      <c r="E71" s="78"/>
      <c r="F71" s="77" t="s">
        <v>9</v>
      </c>
      <c r="G71" s="78"/>
      <c r="H71" s="77" t="s">
        <v>9</v>
      </c>
      <c r="I71" s="78"/>
      <c r="J71" s="77" t="s">
        <v>9</v>
      </c>
      <c r="K71" s="78"/>
      <c r="L71" s="77" t="s">
        <v>9</v>
      </c>
      <c r="M71" s="78"/>
      <c r="N71" s="77" t="s">
        <v>9</v>
      </c>
      <c r="O71" s="78"/>
      <c r="P71" s="77" t="s">
        <v>9</v>
      </c>
      <c r="Q71" s="78"/>
      <c r="R71" s="77" t="s">
        <v>9</v>
      </c>
      <c r="S71" s="78"/>
      <c r="T71" s="77" t="s">
        <v>9</v>
      </c>
      <c r="U71" s="78"/>
      <c r="V71" s="77" t="s">
        <v>9</v>
      </c>
      <c r="W71" s="78"/>
      <c r="X71" s="77">
        <v>6134449</v>
      </c>
      <c r="Y71" s="78"/>
      <c r="Z71" s="77" t="s">
        <v>9</v>
      </c>
      <c r="AA71" s="78"/>
      <c r="AB71" s="77">
        <v>7464670</v>
      </c>
      <c r="AC71" s="78"/>
      <c r="AD71" s="77" t="s">
        <v>9</v>
      </c>
      <c r="AE71" s="78"/>
      <c r="AF71" s="77">
        <v>6878155</v>
      </c>
      <c r="AG71" s="78"/>
      <c r="AH71" s="77" t="s">
        <v>9</v>
      </c>
      <c r="AI71" s="78"/>
      <c r="AJ71" s="77">
        <v>8543415</v>
      </c>
      <c r="AK71" s="78"/>
      <c r="AL71" s="77" t="s">
        <v>9</v>
      </c>
      <c r="AM71" s="78"/>
      <c r="AN71" s="77">
        <v>9474446</v>
      </c>
      <c r="AO71" s="78"/>
      <c r="AP71" s="77" t="s">
        <v>9</v>
      </c>
      <c r="AQ71" s="78"/>
      <c r="AR71" s="77">
        <v>8923548</v>
      </c>
      <c r="AS71" s="78"/>
    </row>
    <row r="72" spans="2:45" ht="12" customHeight="1" x14ac:dyDescent="0.25">
      <c r="B72" s="65" t="s">
        <v>51</v>
      </c>
      <c r="C72" s="66" t="s">
        <v>8</v>
      </c>
      <c r="D72" s="67" t="s">
        <v>9</v>
      </c>
      <c r="E72" s="68"/>
      <c r="F72" s="67" t="s">
        <v>9</v>
      </c>
      <c r="G72" s="68"/>
      <c r="H72" s="67">
        <v>10000</v>
      </c>
      <c r="I72" s="68"/>
      <c r="J72" s="67">
        <v>10000</v>
      </c>
      <c r="K72" s="68"/>
      <c r="L72" s="67">
        <v>10000</v>
      </c>
      <c r="M72" s="68"/>
      <c r="N72" s="67">
        <v>10000</v>
      </c>
      <c r="O72" s="68"/>
      <c r="P72" s="67">
        <v>10000</v>
      </c>
      <c r="Q72" s="68"/>
      <c r="R72" s="67">
        <v>10000</v>
      </c>
      <c r="S72" s="68"/>
      <c r="T72" s="67">
        <v>10000</v>
      </c>
      <c r="U72" s="68"/>
      <c r="V72" s="67">
        <v>10000</v>
      </c>
      <c r="W72" s="68"/>
      <c r="X72" s="67">
        <v>10000</v>
      </c>
      <c r="Y72" s="74"/>
      <c r="Z72" s="67">
        <v>10000</v>
      </c>
      <c r="AA72" s="74"/>
      <c r="AB72" s="67">
        <v>10000</v>
      </c>
      <c r="AC72" s="68"/>
      <c r="AD72" s="67" t="s">
        <v>9</v>
      </c>
      <c r="AE72" s="74"/>
      <c r="AF72" s="67" t="s">
        <v>9</v>
      </c>
      <c r="AG72" s="74"/>
      <c r="AH72" s="67" t="s">
        <v>9</v>
      </c>
      <c r="AI72" s="68"/>
      <c r="AJ72" s="67" t="s">
        <v>9</v>
      </c>
      <c r="AK72" s="74"/>
      <c r="AL72" s="67" t="s">
        <v>9</v>
      </c>
      <c r="AM72" s="74"/>
      <c r="AN72" s="67" t="s">
        <v>9</v>
      </c>
      <c r="AO72" s="74"/>
      <c r="AP72" s="67" t="s">
        <v>9</v>
      </c>
      <c r="AQ72" s="68"/>
      <c r="AR72" s="67" t="s">
        <v>9</v>
      </c>
      <c r="AS72" s="68"/>
    </row>
    <row r="73" spans="2:45" ht="12" customHeight="1" x14ac:dyDescent="0.25">
      <c r="B73" s="65" t="s">
        <v>52</v>
      </c>
      <c r="C73" s="66" t="s">
        <v>8</v>
      </c>
      <c r="D73" s="67" t="s">
        <v>9</v>
      </c>
      <c r="E73" s="68"/>
      <c r="F73" s="67" t="s">
        <v>9</v>
      </c>
      <c r="G73" s="68"/>
      <c r="H73" s="67" t="s">
        <v>9</v>
      </c>
      <c r="I73" s="68"/>
      <c r="J73" s="67" t="s">
        <v>9</v>
      </c>
      <c r="K73" s="68"/>
      <c r="L73" s="67" t="s">
        <v>9</v>
      </c>
      <c r="M73" s="68"/>
      <c r="N73" s="67" t="s">
        <v>9</v>
      </c>
      <c r="O73" s="68"/>
      <c r="P73" s="67" t="s">
        <v>9</v>
      </c>
      <c r="Q73" s="68"/>
      <c r="R73" s="67" t="s">
        <v>9</v>
      </c>
      <c r="S73" s="68"/>
      <c r="T73" s="67" t="s">
        <v>9</v>
      </c>
      <c r="U73" s="68"/>
      <c r="V73" s="67">
        <v>73616.703125</v>
      </c>
      <c r="W73" s="68"/>
      <c r="X73" s="67">
        <v>33431.80078125</v>
      </c>
      <c r="Y73" s="68"/>
      <c r="Z73" s="67">
        <v>71404.296875</v>
      </c>
      <c r="AA73" s="68"/>
      <c r="AB73" s="67" t="s">
        <v>9</v>
      </c>
      <c r="AC73" s="68"/>
      <c r="AD73" s="67" t="s">
        <v>9</v>
      </c>
      <c r="AE73" s="68"/>
      <c r="AF73" s="67">
        <v>1293804.375</v>
      </c>
      <c r="AG73" s="68" t="s">
        <v>53</v>
      </c>
      <c r="AH73" s="67">
        <v>108403.3984375</v>
      </c>
      <c r="AI73" s="68">
        <v>15</v>
      </c>
      <c r="AJ73" s="67">
        <v>61962.1015625</v>
      </c>
      <c r="AK73" s="68">
        <v>15</v>
      </c>
      <c r="AL73" s="67">
        <v>1230440.625</v>
      </c>
      <c r="AM73" s="68" t="s">
        <v>53</v>
      </c>
      <c r="AN73" s="67" t="s">
        <v>9</v>
      </c>
      <c r="AO73" s="68"/>
      <c r="AP73" s="67" t="s">
        <v>9</v>
      </c>
      <c r="AQ73" s="68"/>
      <c r="AR73" s="67" t="s">
        <v>9</v>
      </c>
      <c r="AS73" s="68"/>
    </row>
    <row r="74" spans="2:45" ht="12" customHeight="1" x14ac:dyDescent="0.25">
      <c r="B74" s="65" t="s">
        <v>54</v>
      </c>
      <c r="C74" s="66" t="s">
        <v>8</v>
      </c>
      <c r="D74" s="67" t="s">
        <v>9</v>
      </c>
      <c r="E74" s="68"/>
      <c r="F74" s="67" t="s">
        <v>9</v>
      </c>
      <c r="G74" s="68"/>
      <c r="H74" s="67" t="s">
        <v>9</v>
      </c>
      <c r="I74" s="68"/>
      <c r="J74" s="67">
        <v>6270199</v>
      </c>
      <c r="K74" s="68"/>
      <c r="L74" s="67">
        <v>5910375</v>
      </c>
      <c r="M74" s="68"/>
      <c r="N74" s="67">
        <v>6070125</v>
      </c>
      <c r="O74" s="68"/>
      <c r="P74" s="67">
        <v>6304093</v>
      </c>
      <c r="Q74" s="68"/>
      <c r="R74" s="67">
        <v>6229596</v>
      </c>
      <c r="S74" s="68"/>
      <c r="T74" s="67">
        <v>6512801</v>
      </c>
      <c r="U74" s="68"/>
      <c r="V74" s="67">
        <v>6421306</v>
      </c>
      <c r="W74" s="68"/>
      <c r="X74" s="67">
        <v>6410924</v>
      </c>
      <c r="Y74" s="74"/>
      <c r="Z74" s="67">
        <v>6206201</v>
      </c>
      <c r="AA74" s="74"/>
      <c r="AB74" s="67">
        <v>5827043</v>
      </c>
      <c r="AC74" s="74"/>
      <c r="AD74" s="67">
        <v>5546316</v>
      </c>
      <c r="AE74" s="74"/>
      <c r="AF74" s="67">
        <v>5581166</v>
      </c>
      <c r="AG74" s="68"/>
      <c r="AH74" s="67">
        <v>5683650</v>
      </c>
      <c r="AI74" s="68"/>
      <c r="AJ74" s="67">
        <v>5745858</v>
      </c>
      <c r="AK74" s="74"/>
      <c r="AL74" s="67">
        <v>5876177</v>
      </c>
      <c r="AM74" s="74"/>
      <c r="AN74" s="67">
        <v>4771345.5</v>
      </c>
      <c r="AO74" s="74"/>
      <c r="AP74" s="67" t="s">
        <v>9</v>
      </c>
      <c r="AQ74" s="68"/>
      <c r="AR74" s="67" t="s">
        <v>9</v>
      </c>
      <c r="AS74" s="68"/>
    </row>
    <row r="75" spans="2:45" ht="12" customHeight="1" x14ac:dyDescent="0.25">
      <c r="B75" s="65" t="s">
        <v>55</v>
      </c>
      <c r="C75" s="66" t="s">
        <v>11</v>
      </c>
      <c r="D75" s="67" t="s">
        <v>9</v>
      </c>
      <c r="E75" s="68"/>
      <c r="F75" s="67" t="s">
        <v>9</v>
      </c>
      <c r="G75" s="68"/>
      <c r="H75" s="67" t="s">
        <v>9</v>
      </c>
      <c r="I75" s="68"/>
      <c r="J75" s="67" t="s">
        <v>9</v>
      </c>
      <c r="K75" s="68"/>
      <c r="L75" s="67" t="s">
        <v>9</v>
      </c>
      <c r="M75" s="68"/>
      <c r="N75" s="67" t="s">
        <v>9</v>
      </c>
      <c r="O75" s="68"/>
      <c r="P75" s="67" t="s">
        <v>9</v>
      </c>
      <c r="Q75" s="68"/>
      <c r="R75" s="67" t="s">
        <v>9</v>
      </c>
      <c r="S75" s="68"/>
      <c r="T75" s="67" t="s">
        <v>9</v>
      </c>
      <c r="U75" s="68"/>
      <c r="V75" s="67" t="s">
        <v>9</v>
      </c>
      <c r="W75" s="68"/>
      <c r="X75" s="67">
        <v>16955</v>
      </c>
      <c r="Y75" s="68"/>
      <c r="Z75" s="67" t="s">
        <v>9</v>
      </c>
      <c r="AA75" s="68"/>
      <c r="AB75" s="67">
        <v>65333</v>
      </c>
      <c r="AC75" s="68"/>
      <c r="AD75" s="67" t="s">
        <v>9</v>
      </c>
      <c r="AE75" s="68"/>
      <c r="AF75" s="67">
        <v>67462</v>
      </c>
      <c r="AG75" s="68"/>
      <c r="AH75" s="67" t="s">
        <v>9</v>
      </c>
      <c r="AI75" s="68"/>
      <c r="AJ75" s="67">
        <v>67906</v>
      </c>
      <c r="AK75" s="68"/>
      <c r="AL75" s="67" t="s">
        <v>9</v>
      </c>
      <c r="AM75" s="68"/>
      <c r="AN75" s="67">
        <v>95114</v>
      </c>
      <c r="AO75" s="68"/>
      <c r="AP75" s="67" t="s">
        <v>9</v>
      </c>
      <c r="AQ75" s="68"/>
      <c r="AR75" s="67">
        <v>104142</v>
      </c>
      <c r="AS75" s="68"/>
    </row>
    <row r="76" spans="2:45" ht="12" customHeight="1" x14ac:dyDescent="0.25">
      <c r="B76" s="65" t="s">
        <v>56</v>
      </c>
      <c r="C76" s="66" t="s">
        <v>8</v>
      </c>
      <c r="D76" s="67" t="s">
        <v>9</v>
      </c>
      <c r="E76" s="68"/>
      <c r="F76" s="67" t="s">
        <v>9</v>
      </c>
      <c r="G76" s="68"/>
      <c r="H76" s="67" t="s">
        <v>9</v>
      </c>
      <c r="I76" s="68"/>
      <c r="J76" s="67" t="s">
        <v>9</v>
      </c>
      <c r="K76" s="68"/>
      <c r="L76" s="67">
        <v>3945</v>
      </c>
      <c r="M76" s="68">
        <v>17</v>
      </c>
      <c r="N76" s="67" t="s">
        <v>9</v>
      </c>
      <c r="O76" s="68"/>
      <c r="P76" s="67" t="s">
        <v>9</v>
      </c>
      <c r="Q76" s="68"/>
      <c r="R76" s="67">
        <v>108218</v>
      </c>
      <c r="S76" s="68"/>
      <c r="T76" s="67">
        <v>100492</v>
      </c>
      <c r="U76" s="68"/>
      <c r="V76" s="67" t="s">
        <v>9</v>
      </c>
      <c r="W76" s="68"/>
      <c r="X76" s="67" t="s">
        <v>9</v>
      </c>
      <c r="Y76" s="68"/>
      <c r="Z76" s="67" t="s">
        <v>9</v>
      </c>
      <c r="AA76" s="68"/>
      <c r="AB76" s="67" t="s">
        <v>9</v>
      </c>
      <c r="AC76" s="68"/>
      <c r="AD76" s="67" t="s">
        <v>9</v>
      </c>
      <c r="AE76" s="68"/>
      <c r="AF76" s="67" t="s">
        <v>9</v>
      </c>
      <c r="AG76" s="68"/>
      <c r="AH76" s="67" t="s">
        <v>9</v>
      </c>
      <c r="AI76" s="68"/>
      <c r="AJ76" s="67" t="s">
        <v>9</v>
      </c>
      <c r="AK76" s="68"/>
      <c r="AL76" s="67" t="s">
        <v>9</v>
      </c>
      <c r="AM76" s="68"/>
      <c r="AN76" s="67" t="s">
        <v>9</v>
      </c>
      <c r="AO76" s="68"/>
      <c r="AP76" s="67" t="s">
        <v>9</v>
      </c>
      <c r="AQ76" s="68"/>
      <c r="AR76" s="67" t="s">
        <v>9</v>
      </c>
      <c r="AS76" s="68"/>
    </row>
    <row r="77" spans="2:45" ht="12" customHeight="1" x14ac:dyDescent="0.25">
      <c r="B77" s="75" t="s">
        <v>57</v>
      </c>
      <c r="C77" s="76" t="s">
        <v>8</v>
      </c>
      <c r="D77" s="77" t="s">
        <v>9</v>
      </c>
      <c r="E77" s="78"/>
      <c r="F77" s="77" t="s">
        <v>9</v>
      </c>
      <c r="G77" s="78"/>
      <c r="H77" s="77" t="s">
        <v>9</v>
      </c>
      <c r="I77" s="78"/>
      <c r="J77" s="77" t="s">
        <v>9</v>
      </c>
      <c r="K77" s="78"/>
      <c r="L77" s="77" t="s">
        <v>9</v>
      </c>
      <c r="M77" s="78"/>
      <c r="N77" s="77" t="s">
        <v>9</v>
      </c>
      <c r="O77" s="78"/>
      <c r="P77" s="77" t="s">
        <v>9</v>
      </c>
      <c r="Q77" s="78"/>
      <c r="R77" s="77" t="s">
        <v>9</v>
      </c>
      <c r="S77" s="78"/>
      <c r="T77" s="77" t="s">
        <v>9</v>
      </c>
      <c r="U77" s="78"/>
      <c r="V77" s="77" t="s">
        <v>9</v>
      </c>
      <c r="W77" s="78"/>
      <c r="X77" s="77" t="s">
        <v>9</v>
      </c>
      <c r="Y77" s="78"/>
      <c r="Z77" s="77" t="s">
        <v>9</v>
      </c>
      <c r="AA77" s="78"/>
      <c r="AB77" s="77">
        <v>10555.609375</v>
      </c>
      <c r="AC77" s="78"/>
      <c r="AD77" s="77">
        <v>46453.4140625</v>
      </c>
      <c r="AE77" s="78"/>
      <c r="AF77" s="77" t="s">
        <v>9</v>
      </c>
      <c r="AG77" s="78"/>
      <c r="AH77" s="77">
        <v>8160.27099609375</v>
      </c>
      <c r="AI77" s="78"/>
      <c r="AJ77" s="77" t="s">
        <v>9</v>
      </c>
      <c r="AK77" s="78"/>
      <c r="AL77" s="77">
        <v>17465.873046875</v>
      </c>
      <c r="AM77" s="78"/>
      <c r="AN77" s="77">
        <v>14070.8974609375</v>
      </c>
      <c r="AO77" s="78"/>
      <c r="AP77" s="77" t="s">
        <v>9</v>
      </c>
      <c r="AQ77" s="78"/>
      <c r="AR77" s="77" t="s">
        <v>9</v>
      </c>
      <c r="AS77" s="78"/>
    </row>
    <row r="78" spans="2:45" ht="12" customHeight="1" x14ac:dyDescent="0.25">
      <c r="B78" s="75" t="s">
        <v>58</v>
      </c>
      <c r="C78" s="76" t="s">
        <v>11</v>
      </c>
      <c r="D78" s="77" t="s">
        <v>9</v>
      </c>
      <c r="E78" s="78"/>
      <c r="F78" s="77" t="s">
        <v>9</v>
      </c>
      <c r="G78" s="78"/>
      <c r="H78" s="77" t="s">
        <v>9</v>
      </c>
      <c r="I78" s="78"/>
      <c r="J78" s="77" t="s">
        <v>9</v>
      </c>
      <c r="K78" s="78"/>
      <c r="L78" s="77" t="s">
        <v>9</v>
      </c>
      <c r="M78" s="78"/>
      <c r="N78" s="77" t="s">
        <v>9</v>
      </c>
      <c r="O78" s="78"/>
      <c r="P78" s="77" t="s">
        <v>9</v>
      </c>
      <c r="Q78" s="78"/>
      <c r="R78" s="77" t="s">
        <v>9</v>
      </c>
      <c r="S78" s="78"/>
      <c r="T78" s="77" t="s">
        <v>9</v>
      </c>
      <c r="U78" s="78"/>
      <c r="V78" s="77" t="s">
        <v>9</v>
      </c>
      <c r="W78" s="78"/>
      <c r="X78" s="77">
        <v>89670</v>
      </c>
      <c r="Y78" s="78"/>
      <c r="Z78" s="77" t="s">
        <v>9</v>
      </c>
      <c r="AA78" s="78"/>
      <c r="AB78" s="77">
        <v>95178</v>
      </c>
      <c r="AC78" s="78"/>
      <c r="AD78" s="77" t="s">
        <v>9</v>
      </c>
      <c r="AE78" s="78"/>
      <c r="AF78" s="77">
        <v>115719</v>
      </c>
      <c r="AG78" s="78"/>
      <c r="AH78" s="77" t="s">
        <v>9</v>
      </c>
      <c r="AI78" s="78"/>
      <c r="AJ78" s="77">
        <v>105323</v>
      </c>
      <c r="AK78" s="78"/>
      <c r="AL78" s="77" t="s">
        <v>9</v>
      </c>
      <c r="AM78" s="78"/>
      <c r="AN78" s="77">
        <v>136786</v>
      </c>
      <c r="AO78" s="78"/>
      <c r="AP78" s="77" t="s">
        <v>9</v>
      </c>
      <c r="AQ78" s="78"/>
      <c r="AR78" s="77">
        <v>165477</v>
      </c>
      <c r="AS78" s="78"/>
    </row>
    <row r="79" spans="2:45" ht="12" customHeight="1" x14ac:dyDescent="0.25">
      <c r="B79" s="75" t="s">
        <v>59</v>
      </c>
      <c r="C79" s="76" t="s">
        <v>11</v>
      </c>
      <c r="D79" s="77" t="s">
        <v>9</v>
      </c>
      <c r="E79" s="78"/>
      <c r="F79" s="77" t="s">
        <v>9</v>
      </c>
      <c r="G79" s="78"/>
      <c r="H79" s="77" t="s">
        <v>9</v>
      </c>
      <c r="I79" s="79"/>
      <c r="J79" s="77" t="s">
        <v>9</v>
      </c>
      <c r="K79" s="78"/>
      <c r="L79" s="77" t="s">
        <v>9</v>
      </c>
      <c r="M79" s="78"/>
      <c r="N79" s="77" t="s">
        <v>9</v>
      </c>
      <c r="O79" s="78"/>
      <c r="P79" s="77" t="s">
        <v>9</v>
      </c>
      <c r="Q79" s="78"/>
      <c r="R79" s="77" t="s">
        <v>9</v>
      </c>
      <c r="S79" s="78"/>
      <c r="T79" s="77" t="s">
        <v>9</v>
      </c>
      <c r="U79" s="78"/>
      <c r="V79" s="77" t="s">
        <v>9</v>
      </c>
      <c r="W79" s="78"/>
      <c r="X79" s="77">
        <v>123852</v>
      </c>
      <c r="Y79" s="79"/>
      <c r="Z79" s="77" t="s">
        <v>9</v>
      </c>
      <c r="AA79" s="78"/>
      <c r="AB79" s="77">
        <v>233895</v>
      </c>
      <c r="AC79" s="78"/>
      <c r="AD79" s="77" t="s">
        <v>9</v>
      </c>
      <c r="AE79" s="78"/>
      <c r="AF79" s="77">
        <v>199115</v>
      </c>
      <c r="AG79" s="78"/>
      <c r="AH79" s="77" t="s">
        <v>9</v>
      </c>
      <c r="AI79" s="78"/>
      <c r="AJ79" s="77">
        <v>380072</v>
      </c>
      <c r="AK79" s="78"/>
      <c r="AL79" s="77" t="s">
        <v>9</v>
      </c>
      <c r="AM79" s="78"/>
      <c r="AN79" s="77">
        <v>315082</v>
      </c>
      <c r="AO79" s="78"/>
      <c r="AP79" s="77" t="s">
        <v>9</v>
      </c>
      <c r="AQ79" s="78"/>
      <c r="AR79" s="77">
        <v>237180</v>
      </c>
      <c r="AS79" s="79"/>
    </row>
    <row r="80" spans="2:45" ht="14.4" customHeight="1" x14ac:dyDescent="0.25">
      <c r="B80" s="75" t="s">
        <v>60</v>
      </c>
      <c r="C80" s="76" t="s">
        <v>8</v>
      </c>
      <c r="D80" s="77" t="s">
        <v>9</v>
      </c>
      <c r="E80" s="78"/>
      <c r="F80" s="77" t="s">
        <v>9</v>
      </c>
      <c r="G80" s="78"/>
      <c r="H80" s="77" t="s">
        <v>9</v>
      </c>
      <c r="I80" s="78"/>
      <c r="J80" s="77" t="s">
        <v>9</v>
      </c>
      <c r="K80" s="78"/>
      <c r="L80" s="77" t="s">
        <v>9</v>
      </c>
      <c r="M80" s="78"/>
      <c r="N80" s="77">
        <v>21554</v>
      </c>
      <c r="O80" s="78">
        <v>18</v>
      </c>
      <c r="P80" s="77" t="s">
        <v>9</v>
      </c>
      <c r="Q80" s="78"/>
      <c r="R80" s="77" t="s">
        <v>9</v>
      </c>
      <c r="S80" s="78"/>
      <c r="T80" s="77">
        <v>1905</v>
      </c>
      <c r="U80" s="78">
        <v>18</v>
      </c>
      <c r="V80" s="77" t="s">
        <v>9</v>
      </c>
      <c r="W80" s="78"/>
      <c r="X80" s="77" t="s">
        <v>9</v>
      </c>
      <c r="Y80" s="78"/>
      <c r="Z80" s="77" t="s">
        <v>9</v>
      </c>
      <c r="AA80" s="78"/>
      <c r="AB80" s="77" t="s">
        <v>9</v>
      </c>
      <c r="AC80" s="78"/>
      <c r="AD80" s="77">
        <v>45957</v>
      </c>
      <c r="AE80" s="78"/>
      <c r="AF80" s="77" t="s">
        <v>9</v>
      </c>
      <c r="AG80" s="78"/>
      <c r="AH80" s="77" t="s">
        <v>9</v>
      </c>
      <c r="AI80" s="78"/>
      <c r="AJ80" s="77" t="s">
        <v>9</v>
      </c>
      <c r="AK80" s="78"/>
      <c r="AL80" s="77" t="s">
        <v>9</v>
      </c>
      <c r="AM80" s="78"/>
      <c r="AN80" s="77" t="s">
        <v>9</v>
      </c>
      <c r="AO80" s="78"/>
      <c r="AP80" s="77" t="s">
        <v>9</v>
      </c>
      <c r="AQ80" s="78"/>
      <c r="AR80" s="77" t="s">
        <v>9</v>
      </c>
      <c r="AS80" s="78"/>
    </row>
    <row r="81" spans="2:45" ht="12" customHeight="1" x14ac:dyDescent="0.25">
      <c r="B81" s="75" t="s">
        <v>61</v>
      </c>
      <c r="C81" s="76" t="s">
        <v>8</v>
      </c>
      <c r="D81" s="77" t="s">
        <v>9</v>
      </c>
      <c r="E81" s="78"/>
      <c r="F81" s="77" t="s">
        <v>9</v>
      </c>
      <c r="G81" s="78"/>
      <c r="H81" s="77" t="s">
        <v>9</v>
      </c>
      <c r="I81" s="78"/>
      <c r="J81" s="77" t="s">
        <v>9</v>
      </c>
      <c r="K81" s="78"/>
      <c r="L81" s="77" t="s">
        <v>9</v>
      </c>
      <c r="M81" s="78"/>
      <c r="N81" s="77">
        <v>378610.75</v>
      </c>
      <c r="O81" s="78"/>
      <c r="P81" s="77">
        <v>344550.34375</v>
      </c>
      <c r="Q81" s="78"/>
      <c r="R81" s="77">
        <v>420198</v>
      </c>
      <c r="S81" s="78"/>
      <c r="T81" s="77">
        <v>460866</v>
      </c>
      <c r="U81" s="78"/>
      <c r="V81" s="77">
        <v>460865.75</v>
      </c>
      <c r="W81" s="78"/>
      <c r="X81" s="77">
        <v>469584.0625</v>
      </c>
      <c r="Y81" s="78"/>
      <c r="Z81" s="77">
        <v>548916.125</v>
      </c>
      <c r="AA81" s="78"/>
      <c r="AB81" s="77">
        <v>1103457</v>
      </c>
      <c r="AC81" s="78"/>
      <c r="AD81" s="77">
        <v>1138839.5</v>
      </c>
      <c r="AE81" s="78"/>
      <c r="AF81" s="77">
        <v>1304898.75</v>
      </c>
      <c r="AG81" s="78"/>
      <c r="AH81" s="77">
        <v>1705308.125</v>
      </c>
      <c r="AI81" s="78"/>
      <c r="AJ81" s="77" t="s">
        <v>9</v>
      </c>
      <c r="AK81" s="78"/>
      <c r="AL81" s="77" t="s">
        <v>9</v>
      </c>
      <c r="AM81" s="78"/>
      <c r="AN81" s="77" t="s">
        <v>9</v>
      </c>
      <c r="AO81" s="78"/>
      <c r="AP81" s="77" t="s">
        <v>9</v>
      </c>
      <c r="AQ81" s="78"/>
      <c r="AR81" s="77" t="s">
        <v>9</v>
      </c>
      <c r="AS81" s="78"/>
    </row>
    <row r="82" spans="2:45" ht="12" customHeight="1" x14ac:dyDescent="0.25">
      <c r="B82" s="65" t="s">
        <v>62</v>
      </c>
      <c r="C82" s="66" t="s">
        <v>11</v>
      </c>
      <c r="D82" s="67" t="s">
        <v>9</v>
      </c>
      <c r="E82" s="68"/>
      <c r="F82" s="67" t="s">
        <v>9</v>
      </c>
      <c r="G82" s="68"/>
      <c r="H82" s="67" t="s">
        <v>9</v>
      </c>
      <c r="I82" s="68"/>
      <c r="J82" s="67" t="s">
        <v>9</v>
      </c>
      <c r="K82" s="68"/>
      <c r="L82" s="67" t="s">
        <v>9</v>
      </c>
      <c r="M82" s="68"/>
      <c r="N82" s="67" t="s">
        <v>9</v>
      </c>
      <c r="O82" s="68"/>
      <c r="P82" s="67" t="s">
        <v>9</v>
      </c>
      <c r="Q82" s="68"/>
      <c r="R82" s="67" t="s">
        <v>9</v>
      </c>
      <c r="S82" s="68"/>
      <c r="T82" s="67" t="s">
        <v>9</v>
      </c>
      <c r="U82" s="68"/>
      <c r="V82" s="67" t="s">
        <v>9</v>
      </c>
      <c r="W82" s="68"/>
      <c r="X82" s="67">
        <v>44105</v>
      </c>
      <c r="Y82" s="68">
        <v>3</v>
      </c>
      <c r="Z82" s="67" t="s">
        <v>9</v>
      </c>
      <c r="AA82" s="68"/>
      <c r="AB82" s="67">
        <v>51012</v>
      </c>
      <c r="AC82" s="68">
        <v>3</v>
      </c>
      <c r="AD82" s="67" t="s">
        <v>9</v>
      </c>
      <c r="AE82" s="68"/>
      <c r="AF82" s="67">
        <v>55267</v>
      </c>
      <c r="AG82" s="68">
        <v>3</v>
      </c>
      <c r="AH82" s="67" t="s">
        <v>9</v>
      </c>
      <c r="AI82" s="68"/>
      <c r="AJ82" s="67">
        <v>24856</v>
      </c>
      <c r="AK82" s="68"/>
      <c r="AL82" s="67" t="s">
        <v>9</v>
      </c>
      <c r="AM82" s="68"/>
      <c r="AN82" s="67">
        <v>29326</v>
      </c>
      <c r="AO82" s="68"/>
      <c r="AP82" s="67" t="s">
        <v>9</v>
      </c>
      <c r="AQ82" s="68"/>
      <c r="AR82" s="67">
        <v>36523</v>
      </c>
      <c r="AS82" s="68"/>
    </row>
    <row r="83" spans="2:45" ht="12" customHeight="1" x14ac:dyDescent="0.25">
      <c r="B83" s="65" t="s">
        <v>63</v>
      </c>
      <c r="C83" s="66" t="s">
        <v>8</v>
      </c>
      <c r="D83" s="67" t="s">
        <v>9</v>
      </c>
      <c r="E83" s="68"/>
      <c r="F83" s="67" t="s">
        <v>9</v>
      </c>
      <c r="G83" s="68"/>
      <c r="H83" s="67" t="s">
        <v>9</v>
      </c>
      <c r="I83" s="68"/>
      <c r="J83" s="67" t="s">
        <v>9</v>
      </c>
      <c r="K83" s="68"/>
      <c r="L83" s="67" t="s">
        <v>9</v>
      </c>
      <c r="M83" s="68"/>
      <c r="N83" s="67" t="s">
        <v>9</v>
      </c>
      <c r="O83" s="68"/>
      <c r="P83" s="67" t="s">
        <v>9</v>
      </c>
      <c r="Q83" s="68"/>
      <c r="R83" s="67" t="s">
        <v>9</v>
      </c>
      <c r="S83" s="68"/>
      <c r="T83" s="67" t="s">
        <v>9</v>
      </c>
      <c r="U83" s="68"/>
      <c r="V83" s="67" t="s">
        <v>9</v>
      </c>
      <c r="W83" s="68"/>
      <c r="X83" s="67" t="s">
        <v>9</v>
      </c>
      <c r="Y83" s="68"/>
      <c r="Z83" s="67" t="s">
        <v>9</v>
      </c>
      <c r="AA83" s="68"/>
      <c r="AB83" s="67">
        <v>10181</v>
      </c>
      <c r="AC83" s="68">
        <v>13</v>
      </c>
      <c r="AD83" s="67">
        <v>4720</v>
      </c>
      <c r="AE83" s="68">
        <v>13</v>
      </c>
      <c r="AF83" s="67" t="s">
        <v>9</v>
      </c>
      <c r="AG83" s="68"/>
      <c r="AH83" s="67" t="s">
        <v>9</v>
      </c>
      <c r="AI83" s="68"/>
      <c r="AJ83" s="67" t="s">
        <v>9</v>
      </c>
      <c r="AK83" s="68"/>
      <c r="AL83" s="67" t="s">
        <v>9</v>
      </c>
      <c r="AM83" s="68"/>
      <c r="AN83" s="67" t="s">
        <v>9</v>
      </c>
      <c r="AO83" s="68"/>
      <c r="AP83" s="67" t="s">
        <v>9</v>
      </c>
      <c r="AQ83" s="68"/>
      <c r="AR83" s="67" t="s">
        <v>9</v>
      </c>
      <c r="AS83" s="68"/>
    </row>
    <row r="84" spans="2:45" ht="12" customHeight="1" x14ac:dyDescent="0.25">
      <c r="B84" s="65" t="s">
        <v>64</v>
      </c>
      <c r="C84" s="66" t="s">
        <v>8</v>
      </c>
      <c r="D84" s="67" t="s">
        <v>9</v>
      </c>
      <c r="E84" s="68"/>
      <c r="F84" s="67" t="s">
        <v>9</v>
      </c>
      <c r="G84" s="68"/>
      <c r="H84" s="67" t="s">
        <v>9</v>
      </c>
      <c r="I84" s="68"/>
      <c r="J84" s="67" t="s">
        <v>9</v>
      </c>
      <c r="K84" s="68"/>
      <c r="L84" s="67" t="s">
        <v>9</v>
      </c>
      <c r="M84" s="68"/>
      <c r="N84" s="67" t="s">
        <v>9</v>
      </c>
      <c r="O84" s="68"/>
      <c r="P84" s="67" t="s">
        <v>9</v>
      </c>
      <c r="Q84" s="68"/>
      <c r="R84" s="67" t="s">
        <v>9</v>
      </c>
      <c r="S84" s="68"/>
      <c r="T84" s="67" t="s">
        <v>9</v>
      </c>
      <c r="U84" s="68"/>
      <c r="V84" s="67">
        <v>900</v>
      </c>
      <c r="W84" s="68"/>
      <c r="X84" s="67" t="s">
        <v>9</v>
      </c>
      <c r="Y84" s="68"/>
      <c r="Z84" s="67" t="s">
        <v>9</v>
      </c>
      <c r="AA84" s="68"/>
      <c r="AB84" s="67" t="s">
        <v>9</v>
      </c>
      <c r="AC84" s="68"/>
      <c r="AD84" s="67">
        <v>7116</v>
      </c>
      <c r="AE84" s="68"/>
      <c r="AF84" s="67">
        <v>7330</v>
      </c>
      <c r="AG84" s="68"/>
      <c r="AH84" s="67">
        <v>7549</v>
      </c>
      <c r="AI84" s="68"/>
      <c r="AJ84" s="67">
        <v>7776</v>
      </c>
      <c r="AK84" s="68"/>
      <c r="AL84" s="67">
        <v>8824</v>
      </c>
      <c r="AM84" s="68"/>
      <c r="AN84" s="67">
        <v>8249</v>
      </c>
      <c r="AO84" s="68"/>
      <c r="AP84" s="67" t="s">
        <v>9</v>
      </c>
      <c r="AQ84" s="68"/>
      <c r="AR84" s="67" t="s">
        <v>9</v>
      </c>
      <c r="AS84" s="68"/>
    </row>
    <row r="85" spans="2:45" ht="12" customHeight="1" x14ac:dyDescent="0.25">
      <c r="B85" s="65" t="s">
        <v>65</v>
      </c>
      <c r="C85" s="66" t="s">
        <v>8</v>
      </c>
      <c r="D85" s="67" t="s">
        <v>9</v>
      </c>
      <c r="E85" s="68"/>
      <c r="F85" s="67">
        <v>328.04998779296875</v>
      </c>
      <c r="G85" s="68"/>
      <c r="H85" s="67">
        <v>328.2449951171875</v>
      </c>
      <c r="I85" s="68"/>
      <c r="J85" s="67">
        <v>263</v>
      </c>
      <c r="K85" s="68"/>
      <c r="L85" s="67">
        <v>284.322998046875</v>
      </c>
      <c r="M85" s="68"/>
      <c r="N85" s="67">
        <v>341.92898559570312</v>
      </c>
      <c r="O85" s="68"/>
      <c r="P85" s="67">
        <v>304.96499633789062</v>
      </c>
      <c r="Q85" s="68"/>
      <c r="R85" s="67">
        <v>348.97500610351562</v>
      </c>
      <c r="S85" s="68"/>
      <c r="T85" s="67">
        <v>568.01397705078125</v>
      </c>
      <c r="U85" s="68"/>
      <c r="V85" s="67">
        <v>794.17999267578125</v>
      </c>
      <c r="W85" s="68"/>
      <c r="X85" s="67">
        <v>642.17999267578125</v>
      </c>
      <c r="Y85" s="68"/>
      <c r="Z85" s="67">
        <v>459.20999145507812</v>
      </c>
      <c r="AA85" s="68"/>
      <c r="AB85" s="67">
        <v>456.48699951171875</v>
      </c>
      <c r="AC85" s="70"/>
      <c r="AD85" s="67">
        <v>583.63397216796875</v>
      </c>
      <c r="AE85" s="70"/>
      <c r="AF85" s="67">
        <v>681.5999755859375</v>
      </c>
      <c r="AG85" s="70"/>
      <c r="AH85" s="67">
        <v>400.88699340820312</v>
      </c>
      <c r="AI85" s="70"/>
      <c r="AJ85" s="67" t="s">
        <v>9</v>
      </c>
      <c r="AK85" s="70"/>
      <c r="AL85" s="67" t="s">
        <v>9</v>
      </c>
      <c r="AM85" s="70"/>
      <c r="AN85" s="67" t="s">
        <v>9</v>
      </c>
      <c r="AO85" s="70"/>
      <c r="AP85" s="67" t="s">
        <v>9</v>
      </c>
      <c r="AQ85" s="70"/>
      <c r="AR85" s="67" t="s">
        <v>9</v>
      </c>
      <c r="AS85" s="68"/>
    </row>
    <row r="86" spans="2:45" ht="12" customHeight="1" x14ac:dyDescent="0.25">
      <c r="B86" s="65" t="s">
        <v>66</v>
      </c>
      <c r="C86" s="66" t="s">
        <v>11</v>
      </c>
      <c r="D86" s="67" t="s">
        <v>9</v>
      </c>
      <c r="E86" s="68"/>
      <c r="F86" s="67" t="s">
        <v>9</v>
      </c>
      <c r="G86" s="68"/>
      <c r="H86" s="67" t="s">
        <v>9</v>
      </c>
      <c r="I86" s="68"/>
      <c r="J86" s="67" t="s">
        <v>9</v>
      </c>
      <c r="K86" s="68"/>
      <c r="L86" s="67" t="s">
        <v>9</v>
      </c>
      <c r="M86" s="68"/>
      <c r="N86" s="67" t="s">
        <v>9</v>
      </c>
      <c r="O86" s="68"/>
      <c r="P86" s="67" t="s">
        <v>9</v>
      </c>
      <c r="Q86" s="68"/>
      <c r="R86" s="67" t="s">
        <v>9</v>
      </c>
      <c r="S86" s="68"/>
      <c r="T86" s="67" t="s">
        <v>9</v>
      </c>
      <c r="U86" s="68"/>
      <c r="V86" s="67" t="s">
        <v>9</v>
      </c>
      <c r="W86" s="68"/>
      <c r="X86" s="67" t="s">
        <v>9</v>
      </c>
      <c r="Y86" s="68"/>
      <c r="Z86" s="67" t="s">
        <v>9</v>
      </c>
      <c r="AA86" s="68"/>
      <c r="AB86" s="67" t="s">
        <v>9</v>
      </c>
      <c r="AC86" s="68"/>
      <c r="AD86" s="67" t="s">
        <v>9</v>
      </c>
      <c r="AE86" s="68"/>
      <c r="AF86" s="67" t="s">
        <v>9</v>
      </c>
      <c r="AG86" s="68"/>
      <c r="AH86" s="67" t="s">
        <v>9</v>
      </c>
      <c r="AI86" s="68"/>
      <c r="AJ86" s="67" t="s">
        <v>9</v>
      </c>
      <c r="AK86" s="68"/>
      <c r="AL86" s="67" t="s">
        <v>9</v>
      </c>
      <c r="AM86" s="68"/>
      <c r="AN86" s="67">
        <v>2840</v>
      </c>
      <c r="AO86" s="68"/>
      <c r="AP86" s="67" t="s">
        <v>9</v>
      </c>
      <c r="AQ86" s="68"/>
      <c r="AR86" s="67">
        <v>284124</v>
      </c>
      <c r="AS86" s="68"/>
    </row>
    <row r="87" spans="2:45" ht="12" customHeight="1" x14ac:dyDescent="0.25">
      <c r="B87" s="71" t="s">
        <v>67</v>
      </c>
      <c r="C87" s="1" t="s">
        <v>8</v>
      </c>
      <c r="D87" s="72" t="s">
        <v>9</v>
      </c>
      <c r="F87" s="72" t="s">
        <v>9</v>
      </c>
      <c r="H87" s="72" t="s">
        <v>9</v>
      </c>
      <c r="I87" s="3"/>
      <c r="J87" s="72" t="s">
        <v>9</v>
      </c>
      <c r="K87" s="3"/>
      <c r="L87" s="72" t="s">
        <v>9</v>
      </c>
      <c r="M87" s="3"/>
      <c r="N87" s="72" t="s">
        <v>9</v>
      </c>
      <c r="O87" s="3"/>
      <c r="P87" s="72">
        <v>119000</v>
      </c>
      <c r="R87" s="72" t="s">
        <v>9</v>
      </c>
      <c r="T87" s="72" t="s">
        <v>9</v>
      </c>
      <c r="U87" s="3"/>
      <c r="V87" s="72" t="s">
        <v>9</v>
      </c>
      <c r="W87" s="3"/>
      <c r="X87" s="72" t="s">
        <v>9</v>
      </c>
      <c r="Y87" s="3"/>
      <c r="Z87" s="72" t="s">
        <v>9</v>
      </c>
      <c r="AA87" s="3"/>
      <c r="AB87" s="72" t="s">
        <v>9</v>
      </c>
      <c r="AC87" s="3"/>
      <c r="AD87" s="72" t="s">
        <v>9</v>
      </c>
      <c r="AE87" s="3"/>
      <c r="AF87" s="72" t="s">
        <v>9</v>
      </c>
      <c r="AG87" s="3"/>
      <c r="AH87" s="72" t="s">
        <v>9</v>
      </c>
      <c r="AI87" s="3"/>
      <c r="AJ87" s="72" t="s">
        <v>9</v>
      </c>
      <c r="AK87" s="3"/>
      <c r="AL87" s="72" t="s">
        <v>9</v>
      </c>
      <c r="AM87" s="3"/>
      <c r="AN87" s="72" t="s">
        <v>9</v>
      </c>
      <c r="AO87" s="3"/>
      <c r="AP87" s="72" t="s">
        <v>9</v>
      </c>
      <c r="AQ87" s="3"/>
      <c r="AR87" s="72" t="s">
        <v>9</v>
      </c>
      <c r="AS87" s="3"/>
    </row>
    <row r="88" spans="2:45" ht="12" customHeight="1" x14ac:dyDescent="0.25">
      <c r="B88" s="71" t="s">
        <v>68</v>
      </c>
      <c r="C88" s="1" t="s">
        <v>11</v>
      </c>
      <c r="D88" s="72" t="s">
        <v>9</v>
      </c>
      <c r="F88" s="72" t="s">
        <v>9</v>
      </c>
      <c r="H88" s="72" t="s">
        <v>9</v>
      </c>
      <c r="I88" s="3"/>
      <c r="J88" s="72" t="s">
        <v>9</v>
      </c>
      <c r="K88" s="3"/>
      <c r="L88" s="72" t="s">
        <v>9</v>
      </c>
      <c r="M88" s="3"/>
      <c r="N88" s="72" t="s">
        <v>9</v>
      </c>
      <c r="O88" s="3"/>
      <c r="P88" s="72" t="s">
        <v>9</v>
      </c>
      <c r="R88" s="72" t="s">
        <v>9</v>
      </c>
      <c r="T88" s="72" t="s">
        <v>9</v>
      </c>
      <c r="U88" s="3"/>
      <c r="V88" s="72" t="s">
        <v>9</v>
      </c>
      <c r="W88" s="3"/>
      <c r="X88" s="72">
        <v>2136411</v>
      </c>
      <c r="Y88" s="3"/>
      <c r="Z88" s="72" t="s">
        <v>9</v>
      </c>
      <c r="AA88" s="3"/>
      <c r="AB88" s="72">
        <v>5135703</v>
      </c>
      <c r="AC88" s="3"/>
      <c r="AD88" s="72" t="s">
        <v>9</v>
      </c>
      <c r="AE88" s="3"/>
      <c r="AF88" s="72">
        <v>4453991</v>
      </c>
      <c r="AG88" s="3"/>
      <c r="AH88" s="72" t="s">
        <v>9</v>
      </c>
      <c r="AI88" s="3"/>
      <c r="AJ88" s="72">
        <v>4485038</v>
      </c>
      <c r="AK88" s="3"/>
      <c r="AL88" s="72" t="s">
        <v>9</v>
      </c>
      <c r="AM88" s="3"/>
      <c r="AN88" s="72">
        <v>4859942</v>
      </c>
      <c r="AO88" s="3"/>
      <c r="AP88" s="72" t="s">
        <v>9</v>
      </c>
      <c r="AQ88" s="3"/>
      <c r="AR88" s="72">
        <v>4774459</v>
      </c>
      <c r="AS88" s="3"/>
    </row>
    <row r="89" spans="2:45" ht="12" customHeight="1" x14ac:dyDescent="0.25">
      <c r="B89" s="71" t="s">
        <v>69</v>
      </c>
      <c r="C89" s="1" t="s">
        <v>8</v>
      </c>
      <c r="D89" s="72" t="s">
        <v>9</v>
      </c>
      <c r="F89" s="72" t="s">
        <v>9</v>
      </c>
      <c r="H89" s="72" t="s">
        <v>9</v>
      </c>
      <c r="I89" s="3"/>
      <c r="J89" s="72" t="s">
        <v>9</v>
      </c>
      <c r="K89" s="3"/>
      <c r="L89" s="72" t="s">
        <v>9</v>
      </c>
      <c r="M89" s="3"/>
      <c r="N89" s="72" t="s">
        <v>9</v>
      </c>
      <c r="O89" s="3"/>
      <c r="P89" s="72" t="s">
        <v>9</v>
      </c>
      <c r="R89" s="72" t="s">
        <v>9</v>
      </c>
      <c r="T89" s="72" t="s">
        <v>9</v>
      </c>
      <c r="U89" s="3"/>
      <c r="V89" s="72" t="s">
        <v>9</v>
      </c>
      <c r="W89" s="3"/>
      <c r="X89" s="72">
        <v>503000</v>
      </c>
      <c r="Y89" s="3"/>
      <c r="Z89" s="72">
        <v>554000</v>
      </c>
      <c r="AA89" s="3"/>
      <c r="AB89" s="72" t="s">
        <v>9</v>
      </c>
      <c r="AC89" s="3"/>
      <c r="AD89" s="72" t="s">
        <v>9</v>
      </c>
      <c r="AE89" s="3"/>
      <c r="AF89" s="72" t="s">
        <v>9</v>
      </c>
      <c r="AG89" s="3"/>
      <c r="AH89" s="72" t="s">
        <v>9</v>
      </c>
      <c r="AI89" s="3"/>
      <c r="AJ89" s="72" t="s">
        <v>9</v>
      </c>
      <c r="AK89" s="3"/>
      <c r="AL89" s="72" t="s">
        <v>9</v>
      </c>
      <c r="AM89" s="3"/>
      <c r="AN89" s="72" t="s">
        <v>9</v>
      </c>
      <c r="AO89" s="3"/>
      <c r="AP89" s="72" t="s">
        <v>9</v>
      </c>
      <c r="AQ89" s="3"/>
      <c r="AR89" s="72" t="s">
        <v>9</v>
      </c>
      <c r="AS89" s="3"/>
    </row>
    <row r="90" spans="2:45" ht="12" customHeight="1" x14ac:dyDescent="0.25">
      <c r="B90" s="71" t="s">
        <v>70</v>
      </c>
      <c r="C90" s="1" t="s">
        <v>11</v>
      </c>
      <c r="D90" s="72" t="s">
        <v>9</v>
      </c>
      <c r="F90" s="72" t="s">
        <v>9</v>
      </c>
      <c r="H90" s="72" t="s">
        <v>9</v>
      </c>
      <c r="I90" s="3"/>
      <c r="J90" s="72" t="s">
        <v>9</v>
      </c>
      <c r="K90" s="3"/>
      <c r="L90" s="72" t="s">
        <v>9</v>
      </c>
      <c r="M90" s="3"/>
      <c r="N90" s="72" t="s">
        <v>9</v>
      </c>
      <c r="O90" s="3"/>
      <c r="P90" s="72" t="s">
        <v>9</v>
      </c>
      <c r="R90" s="72" t="s">
        <v>9</v>
      </c>
      <c r="T90" s="72" t="s">
        <v>9</v>
      </c>
      <c r="U90" s="3"/>
      <c r="V90" s="72" t="s">
        <v>9</v>
      </c>
      <c r="W90" s="3"/>
      <c r="X90" s="72">
        <v>669983</v>
      </c>
      <c r="Y90" s="2"/>
      <c r="Z90" s="72" t="s">
        <v>9</v>
      </c>
      <c r="AA90" s="2"/>
      <c r="AB90" s="72">
        <v>1217807</v>
      </c>
      <c r="AC90" s="3"/>
      <c r="AD90" s="72" t="s">
        <v>9</v>
      </c>
      <c r="AE90" s="2"/>
      <c r="AF90" s="72">
        <v>1447674</v>
      </c>
      <c r="AG90" s="2"/>
      <c r="AH90" s="72" t="s">
        <v>9</v>
      </c>
      <c r="AI90" s="2"/>
      <c r="AJ90" s="72">
        <v>1763033</v>
      </c>
      <c r="AK90" s="2"/>
      <c r="AL90" s="72" t="s">
        <v>9</v>
      </c>
      <c r="AM90" s="2"/>
      <c r="AN90" s="72">
        <v>1357124</v>
      </c>
      <c r="AO90" s="2"/>
      <c r="AP90" s="72" t="s">
        <v>9</v>
      </c>
      <c r="AQ90" s="2"/>
      <c r="AR90" s="72">
        <v>1433645</v>
      </c>
      <c r="AS90" s="3"/>
    </row>
    <row r="91" spans="2:45" ht="12" customHeight="1" x14ac:dyDescent="0.25">
      <c r="B91" s="71" t="s">
        <v>71</v>
      </c>
      <c r="C91" s="1" t="s">
        <v>8</v>
      </c>
      <c r="D91" s="72">
        <v>173.17269897460937</v>
      </c>
      <c r="F91" s="72">
        <v>217.93324279785156</v>
      </c>
      <c r="H91" s="72" t="s">
        <v>9</v>
      </c>
      <c r="I91" s="3"/>
      <c r="J91" s="72" t="s">
        <v>9</v>
      </c>
      <c r="K91" s="3"/>
      <c r="L91" s="72" t="s">
        <v>9</v>
      </c>
      <c r="M91" s="3"/>
      <c r="N91" s="72">
        <v>290.5</v>
      </c>
      <c r="O91" s="3"/>
      <c r="P91" s="72">
        <v>281.41000366210937</v>
      </c>
      <c r="Q91" s="3">
        <v>19</v>
      </c>
      <c r="R91" s="72">
        <v>763.57000732421875</v>
      </c>
      <c r="S91" s="3">
        <v>19</v>
      </c>
      <c r="T91" s="72">
        <v>1363.6700439453125</v>
      </c>
      <c r="U91" s="3">
        <v>19</v>
      </c>
      <c r="V91" s="72">
        <v>1689.530029296875</v>
      </c>
      <c r="W91" s="3">
        <v>19</v>
      </c>
      <c r="X91" s="72">
        <v>1509.9200439453125</v>
      </c>
      <c r="Y91" s="3">
        <v>19</v>
      </c>
      <c r="Z91" s="72">
        <v>1547.1099853515625</v>
      </c>
      <c r="AA91" s="3">
        <v>19</v>
      </c>
      <c r="AB91" s="72">
        <v>1775.1700439453125</v>
      </c>
      <c r="AC91" s="3">
        <v>19</v>
      </c>
      <c r="AD91" s="72">
        <v>1181.8699951171875</v>
      </c>
      <c r="AE91" s="3">
        <v>19</v>
      </c>
      <c r="AF91" s="72">
        <v>1682.9100341796875</v>
      </c>
      <c r="AG91" s="3">
        <v>19</v>
      </c>
      <c r="AH91" s="72">
        <v>2338.300048828125</v>
      </c>
      <c r="AI91" s="3">
        <v>19</v>
      </c>
      <c r="AJ91" s="72">
        <v>3037.10009765625</v>
      </c>
      <c r="AK91" s="3">
        <v>19</v>
      </c>
      <c r="AL91" s="72">
        <v>3094.699951171875</v>
      </c>
      <c r="AM91" s="3">
        <v>19</v>
      </c>
      <c r="AN91" s="72" t="s">
        <v>9</v>
      </c>
      <c r="AO91" s="3"/>
      <c r="AP91" s="72" t="s">
        <v>9</v>
      </c>
      <c r="AQ91" s="3"/>
      <c r="AR91" s="72" t="s">
        <v>9</v>
      </c>
      <c r="AS91" s="3"/>
    </row>
    <row r="92" spans="2:45" ht="12" customHeight="1" x14ac:dyDescent="0.25">
      <c r="B92" s="65" t="s">
        <v>72</v>
      </c>
      <c r="C92" s="66" t="s">
        <v>11</v>
      </c>
      <c r="D92" s="67" t="s">
        <v>9</v>
      </c>
      <c r="E92" s="68"/>
      <c r="F92" s="67" t="s">
        <v>9</v>
      </c>
      <c r="G92" s="68"/>
      <c r="H92" s="67" t="s">
        <v>9</v>
      </c>
      <c r="I92" s="68"/>
      <c r="J92" s="67" t="s">
        <v>9</v>
      </c>
      <c r="K92" s="68"/>
      <c r="L92" s="67" t="s">
        <v>9</v>
      </c>
      <c r="M92" s="68"/>
      <c r="N92" s="67" t="s">
        <v>9</v>
      </c>
      <c r="O92" s="68"/>
      <c r="P92" s="67" t="s">
        <v>9</v>
      </c>
      <c r="Q92" s="68"/>
      <c r="R92" s="67" t="s">
        <v>9</v>
      </c>
      <c r="S92" s="68"/>
      <c r="T92" s="67" t="s">
        <v>9</v>
      </c>
      <c r="U92" s="68"/>
      <c r="V92" s="67" t="s">
        <v>9</v>
      </c>
      <c r="W92" s="68"/>
      <c r="X92" s="67">
        <v>1612213</v>
      </c>
      <c r="Y92" s="68"/>
      <c r="Z92" s="67" t="s">
        <v>9</v>
      </c>
      <c r="AA92" s="68"/>
      <c r="AB92" s="67">
        <v>2380676</v>
      </c>
      <c r="AC92" s="68"/>
      <c r="AD92" s="67" t="s">
        <v>9</v>
      </c>
      <c r="AE92" s="68"/>
      <c r="AF92" s="67">
        <v>1468317</v>
      </c>
      <c r="AG92" s="68"/>
      <c r="AH92" s="67" t="s">
        <v>9</v>
      </c>
      <c r="AI92" s="68"/>
      <c r="AJ92" s="67">
        <v>1491845</v>
      </c>
      <c r="AK92" s="68"/>
      <c r="AL92" s="67" t="s">
        <v>9</v>
      </c>
      <c r="AM92" s="68"/>
      <c r="AN92" s="67">
        <v>1737024</v>
      </c>
      <c r="AO92" s="68"/>
      <c r="AP92" s="67" t="s">
        <v>9</v>
      </c>
      <c r="AQ92" s="68"/>
      <c r="AR92" s="67">
        <v>1679051</v>
      </c>
      <c r="AS92" s="68"/>
    </row>
    <row r="93" spans="2:45" ht="12" customHeight="1" x14ac:dyDescent="0.25">
      <c r="B93" s="65" t="s">
        <v>73</v>
      </c>
      <c r="C93" s="66" t="s">
        <v>11</v>
      </c>
      <c r="D93" s="67" t="s">
        <v>9</v>
      </c>
      <c r="E93" s="68"/>
      <c r="F93" s="67" t="s">
        <v>9</v>
      </c>
      <c r="G93" s="68"/>
      <c r="H93" s="67" t="s">
        <v>9</v>
      </c>
      <c r="I93" s="68"/>
      <c r="J93" s="67" t="s">
        <v>9</v>
      </c>
      <c r="K93" s="68"/>
      <c r="L93" s="67" t="s">
        <v>9</v>
      </c>
      <c r="M93" s="68"/>
      <c r="N93" s="67" t="s">
        <v>9</v>
      </c>
      <c r="O93" s="68"/>
      <c r="P93" s="67" t="s">
        <v>9</v>
      </c>
      <c r="Q93" s="68"/>
      <c r="R93" s="67" t="s">
        <v>9</v>
      </c>
      <c r="S93" s="68"/>
      <c r="T93" s="67" t="s">
        <v>9</v>
      </c>
      <c r="U93" s="68"/>
      <c r="V93" s="67" t="s">
        <v>9</v>
      </c>
      <c r="W93" s="68"/>
      <c r="X93" s="67">
        <v>2263203</v>
      </c>
      <c r="Y93" s="68">
        <v>3</v>
      </c>
      <c r="Z93" s="67" t="s">
        <v>9</v>
      </c>
      <c r="AA93" s="68"/>
      <c r="AB93" s="67">
        <v>6063104</v>
      </c>
      <c r="AC93" s="68">
        <v>3</v>
      </c>
      <c r="AD93" s="67" t="s">
        <v>9</v>
      </c>
      <c r="AE93" s="68"/>
      <c r="AF93" s="67">
        <v>564884</v>
      </c>
      <c r="AG93" s="68"/>
      <c r="AH93" s="67" t="s">
        <v>9</v>
      </c>
      <c r="AI93" s="68"/>
      <c r="AJ93" s="67">
        <v>666529</v>
      </c>
      <c r="AK93" s="68"/>
      <c r="AL93" s="67" t="s">
        <v>9</v>
      </c>
      <c r="AM93" s="68"/>
      <c r="AN93" s="67">
        <v>544963</v>
      </c>
      <c r="AO93" s="68"/>
      <c r="AP93" s="67" t="s">
        <v>9</v>
      </c>
      <c r="AQ93" s="68"/>
      <c r="AR93" s="67">
        <v>701228</v>
      </c>
      <c r="AS93" s="68"/>
    </row>
    <row r="94" spans="2:45" ht="12" customHeight="1" x14ac:dyDescent="0.25">
      <c r="B94" s="65" t="s">
        <v>74</v>
      </c>
      <c r="C94" s="66" t="s">
        <v>8</v>
      </c>
      <c r="D94" s="67" t="s">
        <v>9</v>
      </c>
      <c r="E94" s="68"/>
      <c r="F94" s="67">
        <v>2743</v>
      </c>
      <c r="G94" s="68"/>
      <c r="H94" s="67">
        <v>3197</v>
      </c>
      <c r="I94" s="68"/>
      <c r="J94" s="67">
        <v>3200</v>
      </c>
      <c r="K94" s="68"/>
      <c r="L94" s="67">
        <v>1683</v>
      </c>
      <c r="M94" s="68"/>
      <c r="N94" s="67">
        <v>1700</v>
      </c>
      <c r="O94" s="68"/>
      <c r="P94" s="67">
        <v>2648</v>
      </c>
      <c r="Q94" s="68"/>
      <c r="R94" s="67">
        <v>1936</v>
      </c>
      <c r="S94" s="68"/>
      <c r="T94" s="67">
        <v>2175</v>
      </c>
      <c r="U94" s="68"/>
      <c r="V94" s="67">
        <v>1951</v>
      </c>
      <c r="W94" s="68"/>
      <c r="X94" s="67">
        <v>936</v>
      </c>
      <c r="Y94" s="68"/>
      <c r="Z94" s="67">
        <v>835</v>
      </c>
      <c r="AA94" s="68"/>
      <c r="AB94" s="67">
        <v>634</v>
      </c>
      <c r="AC94" s="68"/>
      <c r="AD94" s="67">
        <v>610</v>
      </c>
      <c r="AE94" s="68"/>
      <c r="AF94" s="67">
        <v>756</v>
      </c>
      <c r="AG94" s="68"/>
      <c r="AH94" s="67">
        <v>1125</v>
      </c>
      <c r="AI94" s="68"/>
      <c r="AJ94" s="67">
        <v>404</v>
      </c>
      <c r="AK94" s="68"/>
      <c r="AL94" s="67">
        <v>528</v>
      </c>
      <c r="AM94" s="68"/>
      <c r="AN94" s="67">
        <v>418</v>
      </c>
      <c r="AO94" s="68"/>
      <c r="AP94" s="67" t="s">
        <v>9</v>
      </c>
      <c r="AQ94" s="68"/>
      <c r="AR94" s="67" t="s">
        <v>9</v>
      </c>
      <c r="AS94" s="68"/>
    </row>
    <row r="95" spans="2:45" ht="12" customHeight="1" x14ac:dyDescent="0.25">
      <c r="B95" s="65" t="s">
        <v>75</v>
      </c>
      <c r="C95" s="66" t="s">
        <v>8</v>
      </c>
      <c r="D95" s="67" t="s">
        <v>9</v>
      </c>
      <c r="E95" s="68"/>
      <c r="F95" s="67" t="s">
        <v>9</v>
      </c>
      <c r="G95" s="68"/>
      <c r="H95" s="67" t="s">
        <v>9</v>
      </c>
      <c r="I95" s="68"/>
      <c r="J95" s="67">
        <v>7760</v>
      </c>
      <c r="K95" s="68"/>
      <c r="L95" s="67" t="s">
        <v>9</v>
      </c>
      <c r="M95" s="68"/>
      <c r="N95" s="67" t="s">
        <v>9</v>
      </c>
      <c r="O95" s="68"/>
      <c r="P95" s="67">
        <v>9786</v>
      </c>
      <c r="Q95" s="68"/>
      <c r="R95" s="67" t="s">
        <v>9</v>
      </c>
      <c r="S95" s="68"/>
      <c r="T95" s="67" t="s">
        <v>9</v>
      </c>
      <c r="U95" s="68"/>
      <c r="V95" s="67" t="s">
        <v>9</v>
      </c>
      <c r="W95" s="68"/>
      <c r="X95" s="67" t="s">
        <v>9</v>
      </c>
      <c r="Y95" s="68"/>
      <c r="Z95" s="67" t="s">
        <v>9</v>
      </c>
      <c r="AA95" s="68"/>
      <c r="AB95" s="67">
        <v>7888</v>
      </c>
      <c r="AC95" s="68">
        <v>13</v>
      </c>
      <c r="AD95" s="67">
        <v>1008</v>
      </c>
      <c r="AE95" s="68">
        <v>13</v>
      </c>
      <c r="AF95" s="67" t="s">
        <v>9</v>
      </c>
      <c r="AG95" s="70"/>
      <c r="AH95" s="67" t="s">
        <v>9</v>
      </c>
      <c r="AI95" s="70"/>
      <c r="AJ95" s="67" t="s">
        <v>9</v>
      </c>
      <c r="AK95" s="70"/>
      <c r="AL95" s="67" t="s">
        <v>9</v>
      </c>
      <c r="AM95" s="70"/>
      <c r="AN95" s="67" t="s">
        <v>9</v>
      </c>
      <c r="AO95" s="70"/>
      <c r="AP95" s="67" t="s">
        <v>9</v>
      </c>
      <c r="AQ95" s="70"/>
      <c r="AR95" s="67" t="s">
        <v>9</v>
      </c>
      <c r="AS95" s="68"/>
    </row>
    <row r="96" spans="2:45" ht="12" customHeight="1" x14ac:dyDescent="0.25">
      <c r="B96" s="65" t="s">
        <v>76</v>
      </c>
      <c r="C96" s="66" t="s">
        <v>11</v>
      </c>
      <c r="D96" s="67" t="s">
        <v>9</v>
      </c>
      <c r="E96" s="68"/>
      <c r="F96" s="67" t="s">
        <v>9</v>
      </c>
      <c r="G96" s="68"/>
      <c r="H96" s="67" t="s">
        <v>9</v>
      </c>
      <c r="I96" s="68"/>
      <c r="J96" s="67" t="s">
        <v>9</v>
      </c>
      <c r="K96" s="68"/>
      <c r="L96" s="67" t="s">
        <v>9</v>
      </c>
      <c r="M96" s="68"/>
      <c r="N96" s="67" t="s">
        <v>9</v>
      </c>
      <c r="O96" s="68"/>
      <c r="P96" s="67" t="s">
        <v>9</v>
      </c>
      <c r="Q96" s="68"/>
      <c r="R96" s="67" t="s">
        <v>9</v>
      </c>
      <c r="S96" s="68"/>
      <c r="T96" s="67" t="s">
        <v>9</v>
      </c>
      <c r="U96" s="68"/>
      <c r="V96" s="67" t="s">
        <v>9</v>
      </c>
      <c r="W96" s="68"/>
      <c r="X96" s="67">
        <v>2293510</v>
      </c>
      <c r="Y96" s="68">
        <v>12</v>
      </c>
      <c r="Z96" s="67" t="s">
        <v>9</v>
      </c>
      <c r="AA96" s="68"/>
      <c r="AB96" s="67">
        <v>1054266</v>
      </c>
      <c r="AC96" s="68"/>
      <c r="AD96" s="67" t="s">
        <v>9</v>
      </c>
      <c r="AE96" s="68"/>
      <c r="AF96" s="67">
        <v>530753</v>
      </c>
      <c r="AG96" s="68"/>
      <c r="AH96" s="67" t="s">
        <v>9</v>
      </c>
      <c r="AI96" s="68"/>
      <c r="AJ96" s="67">
        <v>666198</v>
      </c>
      <c r="AK96" s="68"/>
      <c r="AL96" s="67" t="s">
        <v>9</v>
      </c>
      <c r="AM96" s="68"/>
      <c r="AN96" s="67">
        <v>670590</v>
      </c>
      <c r="AO96" s="68"/>
      <c r="AP96" s="67" t="s">
        <v>9</v>
      </c>
      <c r="AQ96" s="68"/>
      <c r="AR96" s="67" t="s">
        <v>9</v>
      </c>
      <c r="AS96" s="68"/>
    </row>
    <row r="97" spans="2:45" ht="12" customHeight="1" x14ac:dyDescent="0.25">
      <c r="B97" s="71" t="s">
        <v>77</v>
      </c>
      <c r="C97" s="1" t="s">
        <v>8</v>
      </c>
      <c r="D97" s="72" t="s">
        <v>9</v>
      </c>
      <c r="F97" s="72" t="s">
        <v>9</v>
      </c>
      <c r="H97" s="72" t="s">
        <v>9</v>
      </c>
      <c r="I97" s="3"/>
      <c r="J97" s="72" t="s">
        <v>9</v>
      </c>
      <c r="K97" s="3"/>
      <c r="L97" s="72" t="s">
        <v>9</v>
      </c>
      <c r="M97" s="3"/>
      <c r="N97" s="72" t="s">
        <v>9</v>
      </c>
      <c r="O97" s="3"/>
      <c r="P97" s="72" t="s">
        <v>9</v>
      </c>
      <c r="R97" s="72" t="s">
        <v>9</v>
      </c>
      <c r="T97" s="72">
        <v>210637952</v>
      </c>
      <c r="U97" s="3">
        <v>20</v>
      </c>
      <c r="V97" s="72">
        <v>287272416</v>
      </c>
      <c r="W97" s="3">
        <v>20</v>
      </c>
      <c r="X97" s="72">
        <v>142766480</v>
      </c>
      <c r="Y97" s="3">
        <v>20</v>
      </c>
      <c r="Z97" s="72">
        <v>142496720</v>
      </c>
      <c r="AA97" s="3">
        <v>20</v>
      </c>
      <c r="AB97" s="72">
        <v>140010528</v>
      </c>
      <c r="AC97" s="3">
        <v>20</v>
      </c>
      <c r="AD97" s="72">
        <v>287652768</v>
      </c>
      <c r="AE97" s="3">
        <v>20</v>
      </c>
      <c r="AF97" s="72">
        <v>122882672</v>
      </c>
      <c r="AG97" s="3">
        <v>20</v>
      </c>
      <c r="AH97" s="72">
        <v>141019088</v>
      </c>
      <c r="AI97" s="3">
        <v>20</v>
      </c>
      <c r="AJ97" s="72">
        <v>114366608</v>
      </c>
      <c r="AK97" s="3"/>
      <c r="AL97" s="72">
        <v>120162208</v>
      </c>
      <c r="AM97" s="3"/>
      <c r="AN97" s="72">
        <v>113665008</v>
      </c>
      <c r="AO97" s="3"/>
      <c r="AP97" s="72" t="s">
        <v>9</v>
      </c>
      <c r="AQ97" s="3"/>
      <c r="AR97" s="72" t="s">
        <v>9</v>
      </c>
      <c r="AS97" s="3"/>
    </row>
    <row r="98" spans="2:45" ht="12" customHeight="1" x14ac:dyDescent="0.25">
      <c r="B98" s="71" t="s">
        <v>78</v>
      </c>
      <c r="C98" s="1" t="s">
        <v>8</v>
      </c>
      <c r="D98" s="72" t="s">
        <v>9</v>
      </c>
      <c r="F98" s="72" t="s">
        <v>9</v>
      </c>
      <c r="H98" s="72" t="s">
        <v>9</v>
      </c>
      <c r="I98" s="3"/>
      <c r="J98" s="72" t="s">
        <v>9</v>
      </c>
      <c r="K98" s="3"/>
      <c r="L98" s="72" t="s">
        <v>9</v>
      </c>
      <c r="M98" s="3"/>
      <c r="N98" s="72" t="s">
        <v>9</v>
      </c>
      <c r="O98" s="3"/>
      <c r="P98" s="72" t="s">
        <v>9</v>
      </c>
      <c r="R98" s="72" t="s">
        <v>9</v>
      </c>
      <c r="T98" s="72">
        <v>0.15000000596046448</v>
      </c>
      <c r="U98" s="3"/>
      <c r="V98" s="72" t="s">
        <v>9</v>
      </c>
      <c r="W98" s="3"/>
      <c r="X98" s="72" t="s">
        <v>9</v>
      </c>
      <c r="Y98" s="3"/>
      <c r="Z98" s="72" t="s">
        <v>9</v>
      </c>
      <c r="AA98" s="3"/>
      <c r="AB98" s="72" t="s">
        <v>9</v>
      </c>
      <c r="AC98" s="3"/>
      <c r="AD98" s="72" t="s">
        <v>9</v>
      </c>
      <c r="AE98" s="3"/>
      <c r="AF98" s="72" t="s">
        <v>9</v>
      </c>
      <c r="AG98" s="3"/>
      <c r="AH98" s="72" t="s">
        <v>9</v>
      </c>
      <c r="AI98" s="3"/>
      <c r="AJ98" s="72" t="s">
        <v>9</v>
      </c>
      <c r="AK98" s="3"/>
      <c r="AL98" s="72" t="s">
        <v>9</v>
      </c>
      <c r="AM98" s="3"/>
      <c r="AN98" s="72" t="s">
        <v>9</v>
      </c>
      <c r="AO98" s="3"/>
      <c r="AP98" s="72" t="s">
        <v>9</v>
      </c>
      <c r="AQ98" s="3"/>
      <c r="AR98" s="72" t="s">
        <v>9</v>
      </c>
      <c r="AS98" s="3"/>
    </row>
    <row r="99" spans="2:45" ht="12" customHeight="1" x14ac:dyDescent="0.25">
      <c r="B99" s="71" t="s">
        <v>79</v>
      </c>
      <c r="C99" s="1" t="s">
        <v>8</v>
      </c>
      <c r="D99" s="72" t="s">
        <v>9</v>
      </c>
      <c r="F99" s="72" t="s">
        <v>9</v>
      </c>
      <c r="H99" s="72" t="s">
        <v>9</v>
      </c>
      <c r="I99" s="3"/>
      <c r="J99" s="72" t="s">
        <v>9</v>
      </c>
      <c r="K99" s="3"/>
      <c r="L99" s="72" t="s">
        <v>9</v>
      </c>
      <c r="M99" s="3"/>
      <c r="N99" s="72">
        <v>81957</v>
      </c>
      <c r="O99" s="3"/>
      <c r="P99" s="72" t="s">
        <v>9</v>
      </c>
      <c r="R99" s="72" t="s">
        <v>9</v>
      </c>
      <c r="T99" s="72" t="s">
        <v>9</v>
      </c>
      <c r="U99" s="3"/>
      <c r="V99" s="72" t="s">
        <v>9</v>
      </c>
      <c r="W99" s="3"/>
      <c r="X99" s="72" t="s">
        <v>9</v>
      </c>
      <c r="Y99" s="3"/>
      <c r="Z99" s="72" t="s">
        <v>9</v>
      </c>
      <c r="AA99" s="3"/>
      <c r="AB99" s="72" t="s">
        <v>9</v>
      </c>
      <c r="AC99" s="3"/>
      <c r="AD99" s="72" t="s">
        <v>9</v>
      </c>
      <c r="AE99" s="3"/>
      <c r="AF99" s="72" t="s">
        <v>9</v>
      </c>
      <c r="AG99" s="3"/>
      <c r="AH99" s="72" t="s">
        <v>9</v>
      </c>
      <c r="AI99" s="3"/>
      <c r="AJ99" s="72" t="s">
        <v>9</v>
      </c>
      <c r="AK99" s="3"/>
      <c r="AL99" s="72" t="s">
        <v>9</v>
      </c>
      <c r="AM99" s="3"/>
      <c r="AN99" s="72" t="s">
        <v>9</v>
      </c>
      <c r="AO99" s="3"/>
      <c r="AP99" s="72" t="s">
        <v>9</v>
      </c>
      <c r="AQ99" s="3"/>
      <c r="AR99" s="72" t="s">
        <v>9</v>
      </c>
      <c r="AS99" s="3"/>
    </row>
    <row r="100" spans="2:45" ht="12" customHeight="1" x14ac:dyDescent="0.25">
      <c r="B100" s="71" t="s">
        <v>80</v>
      </c>
      <c r="C100" s="1" t="s">
        <v>8</v>
      </c>
      <c r="D100" s="72" t="s">
        <v>9</v>
      </c>
      <c r="F100" s="72" t="s">
        <v>9</v>
      </c>
      <c r="H100" s="72" t="s">
        <v>9</v>
      </c>
      <c r="I100" s="3"/>
      <c r="J100" s="72" t="s">
        <v>9</v>
      </c>
      <c r="K100" s="3"/>
      <c r="L100" s="72" t="s">
        <v>9</v>
      </c>
      <c r="M100" s="3"/>
      <c r="N100" s="72" t="s">
        <v>9</v>
      </c>
      <c r="O100" s="3"/>
      <c r="P100" s="72" t="s">
        <v>9</v>
      </c>
      <c r="R100" s="72" t="s">
        <v>9</v>
      </c>
      <c r="T100" s="72" t="s">
        <v>9</v>
      </c>
      <c r="U100" s="3"/>
      <c r="V100" s="72" t="s">
        <v>9</v>
      </c>
      <c r="W100" s="3"/>
      <c r="X100" s="72" t="s">
        <v>9</v>
      </c>
      <c r="Y100" s="2"/>
      <c r="Z100" s="72" t="s">
        <v>9</v>
      </c>
      <c r="AA100" s="2"/>
      <c r="AB100" s="72" t="s">
        <v>9</v>
      </c>
      <c r="AC100" s="3"/>
      <c r="AD100" s="72" t="s">
        <v>9</v>
      </c>
      <c r="AE100" s="2"/>
      <c r="AF100" s="72">
        <v>8327685</v>
      </c>
      <c r="AG100" s="2"/>
      <c r="AH100" s="72">
        <v>10026534</v>
      </c>
      <c r="AI100" s="2"/>
      <c r="AJ100" s="72">
        <v>11161172</v>
      </c>
      <c r="AK100" s="2"/>
      <c r="AL100" s="72">
        <v>12794185</v>
      </c>
      <c r="AM100" s="2"/>
      <c r="AN100" s="72">
        <v>14457990</v>
      </c>
      <c r="AO100" s="2"/>
      <c r="AP100" s="72" t="s">
        <v>9</v>
      </c>
      <c r="AQ100" s="2"/>
      <c r="AR100" s="72" t="s">
        <v>9</v>
      </c>
      <c r="AS100" s="3"/>
    </row>
    <row r="101" spans="2:45" ht="12" customHeight="1" x14ac:dyDescent="0.25">
      <c r="B101" s="71" t="s">
        <v>81</v>
      </c>
      <c r="C101" s="1" t="s">
        <v>8</v>
      </c>
      <c r="D101" s="72" t="s">
        <v>9</v>
      </c>
      <c r="F101" s="72">
        <v>64880</v>
      </c>
      <c r="G101" s="3" t="s">
        <v>82</v>
      </c>
      <c r="H101" s="72">
        <v>63870</v>
      </c>
      <c r="I101" s="3" t="s">
        <v>82</v>
      </c>
      <c r="J101" s="72">
        <v>65820</v>
      </c>
      <c r="K101" s="3" t="s">
        <v>82</v>
      </c>
      <c r="L101" s="72">
        <v>77428</v>
      </c>
      <c r="M101" s="3" t="s">
        <v>82</v>
      </c>
      <c r="N101" s="72">
        <v>118380</v>
      </c>
      <c r="O101" s="3" t="s">
        <v>82</v>
      </c>
      <c r="P101" s="72">
        <v>121500</v>
      </c>
      <c r="Q101" s="3">
        <v>21</v>
      </c>
      <c r="R101" s="72">
        <v>203872</v>
      </c>
      <c r="S101" s="3">
        <v>21</v>
      </c>
      <c r="T101" s="72">
        <v>194019</v>
      </c>
      <c r="U101" s="3">
        <v>21</v>
      </c>
      <c r="V101" s="72">
        <v>217039</v>
      </c>
      <c r="W101" s="3">
        <v>21</v>
      </c>
      <c r="X101" s="72">
        <v>278000</v>
      </c>
      <c r="Y101" s="3">
        <v>21</v>
      </c>
      <c r="Z101" s="72">
        <v>339000</v>
      </c>
      <c r="AA101" s="3">
        <v>21</v>
      </c>
      <c r="AB101" s="72">
        <v>413000</v>
      </c>
      <c r="AC101" s="3">
        <v>21</v>
      </c>
      <c r="AD101" s="72">
        <v>491000</v>
      </c>
      <c r="AE101" s="3">
        <v>21</v>
      </c>
      <c r="AF101" s="72">
        <v>472000</v>
      </c>
      <c r="AG101" s="3">
        <v>21</v>
      </c>
      <c r="AH101" s="72">
        <v>356000</v>
      </c>
      <c r="AI101" s="3">
        <v>21</v>
      </c>
      <c r="AJ101" s="72" t="s">
        <v>9</v>
      </c>
      <c r="AK101" s="3"/>
      <c r="AL101" s="72" t="s">
        <v>9</v>
      </c>
      <c r="AM101" s="3"/>
      <c r="AN101" s="72" t="s">
        <v>9</v>
      </c>
      <c r="AO101" s="3"/>
      <c r="AP101" s="72" t="s">
        <v>9</v>
      </c>
      <c r="AQ101" s="3"/>
      <c r="AR101" s="72" t="s">
        <v>9</v>
      </c>
      <c r="AS101" s="3"/>
    </row>
    <row r="102" spans="2:45" ht="12" customHeight="1" x14ac:dyDescent="0.25">
      <c r="B102" s="65" t="s">
        <v>83</v>
      </c>
      <c r="C102" s="66" t="s">
        <v>11</v>
      </c>
      <c r="D102" s="67" t="s">
        <v>9</v>
      </c>
      <c r="E102" s="68"/>
      <c r="F102" s="67" t="s">
        <v>9</v>
      </c>
      <c r="G102" s="68"/>
      <c r="H102" s="67" t="s">
        <v>9</v>
      </c>
      <c r="I102" s="68"/>
      <c r="J102" s="67" t="s">
        <v>9</v>
      </c>
      <c r="K102" s="68"/>
      <c r="L102" s="67" t="s">
        <v>9</v>
      </c>
      <c r="M102" s="68"/>
      <c r="N102" s="67" t="s">
        <v>9</v>
      </c>
      <c r="O102" s="68"/>
      <c r="P102" s="67" t="s">
        <v>9</v>
      </c>
      <c r="Q102" s="68"/>
      <c r="R102" s="67" t="s">
        <v>9</v>
      </c>
      <c r="S102" s="68"/>
      <c r="T102" s="67" t="s">
        <v>9</v>
      </c>
      <c r="U102" s="68"/>
      <c r="V102" s="67" t="s">
        <v>9</v>
      </c>
      <c r="W102" s="68"/>
      <c r="X102" s="67">
        <v>422274</v>
      </c>
      <c r="Y102" s="68"/>
      <c r="Z102" s="67" t="s">
        <v>9</v>
      </c>
      <c r="AA102" s="68"/>
      <c r="AB102" s="67">
        <v>532941</v>
      </c>
      <c r="AC102" s="68"/>
      <c r="AD102" s="67" t="s">
        <v>9</v>
      </c>
      <c r="AE102" s="68"/>
      <c r="AF102" s="67">
        <v>527205</v>
      </c>
      <c r="AG102" s="68"/>
      <c r="AH102" s="67" t="s">
        <v>9</v>
      </c>
      <c r="AI102" s="68"/>
      <c r="AJ102" s="67">
        <v>415479</v>
      </c>
      <c r="AK102" s="68"/>
      <c r="AL102" s="67" t="s">
        <v>9</v>
      </c>
      <c r="AM102" s="68"/>
      <c r="AN102" s="67">
        <v>370223</v>
      </c>
      <c r="AO102" s="68"/>
      <c r="AP102" s="67" t="s">
        <v>9</v>
      </c>
      <c r="AQ102" s="68"/>
      <c r="AR102" s="67">
        <v>375688</v>
      </c>
      <c r="AS102" s="68"/>
    </row>
    <row r="103" spans="2:45" ht="12" customHeight="1" x14ac:dyDescent="0.25">
      <c r="B103" s="65" t="s">
        <v>84</v>
      </c>
      <c r="C103" s="66" t="s">
        <v>11</v>
      </c>
      <c r="D103" s="67" t="s">
        <v>9</v>
      </c>
      <c r="E103" s="68"/>
      <c r="F103" s="67" t="s">
        <v>9</v>
      </c>
      <c r="G103" s="68"/>
      <c r="H103" s="67" t="s">
        <v>9</v>
      </c>
      <c r="I103" s="68"/>
      <c r="J103" s="67" t="s">
        <v>9</v>
      </c>
      <c r="K103" s="68"/>
      <c r="L103" s="67" t="s">
        <v>9</v>
      </c>
      <c r="M103" s="68"/>
      <c r="N103" s="67" t="s">
        <v>9</v>
      </c>
      <c r="O103" s="68"/>
      <c r="P103" s="67" t="s">
        <v>9</v>
      </c>
      <c r="Q103" s="68"/>
      <c r="R103" s="67" t="s">
        <v>9</v>
      </c>
      <c r="S103" s="68"/>
      <c r="T103" s="67" t="s">
        <v>9</v>
      </c>
      <c r="U103" s="68"/>
      <c r="V103" s="67" t="s">
        <v>9</v>
      </c>
      <c r="W103" s="68"/>
      <c r="X103" s="67">
        <v>107906</v>
      </c>
      <c r="Y103" s="74"/>
      <c r="Z103" s="67" t="s">
        <v>9</v>
      </c>
      <c r="AA103" s="74"/>
      <c r="AB103" s="67">
        <v>116405</v>
      </c>
      <c r="AC103" s="74"/>
      <c r="AD103" s="67" t="s">
        <v>9</v>
      </c>
      <c r="AE103" s="74"/>
      <c r="AF103" s="67">
        <v>152744</v>
      </c>
      <c r="AG103" s="74"/>
      <c r="AH103" s="67" t="s">
        <v>9</v>
      </c>
      <c r="AI103" s="68"/>
      <c r="AJ103" s="67">
        <v>117180</v>
      </c>
      <c r="AK103" s="74"/>
      <c r="AL103" s="67" t="s">
        <v>9</v>
      </c>
      <c r="AM103" s="74"/>
      <c r="AN103" s="67">
        <v>133334</v>
      </c>
      <c r="AO103" s="74"/>
      <c r="AP103" s="67" t="s">
        <v>9</v>
      </c>
      <c r="AQ103" s="68"/>
      <c r="AR103" s="67">
        <v>155229</v>
      </c>
      <c r="AS103" s="68"/>
    </row>
    <row r="104" spans="2:45" ht="12" customHeight="1" x14ac:dyDescent="0.25">
      <c r="B104" s="65" t="s">
        <v>85</v>
      </c>
      <c r="C104" s="66" t="s">
        <v>8</v>
      </c>
      <c r="D104" s="67" t="s">
        <v>9</v>
      </c>
      <c r="E104" s="68"/>
      <c r="F104" s="67" t="s">
        <v>9</v>
      </c>
      <c r="G104" s="68"/>
      <c r="H104" s="67" t="s">
        <v>9</v>
      </c>
      <c r="I104" s="68"/>
      <c r="J104" s="67" t="s">
        <v>9</v>
      </c>
      <c r="K104" s="68"/>
      <c r="L104" s="67" t="s">
        <v>9</v>
      </c>
      <c r="M104" s="68"/>
      <c r="N104" s="67" t="s">
        <v>9</v>
      </c>
      <c r="O104" s="68"/>
      <c r="P104" s="67" t="s">
        <v>9</v>
      </c>
      <c r="Q104" s="68"/>
      <c r="R104" s="67" t="s">
        <v>9</v>
      </c>
      <c r="S104" s="68"/>
      <c r="T104" s="67" t="s">
        <v>9</v>
      </c>
      <c r="U104" s="68"/>
      <c r="V104" s="67" t="s">
        <v>9</v>
      </c>
      <c r="W104" s="68"/>
      <c r="X104" s="67" t="s">
        <v>9</v>
      </c>
      <c r="Y104" s="68"/>
      <c r="Z104" s="67" t="s">
        <v>9</v>
      </c>
      <c r="AA104" s="68"/>
      <c r="AB104" s="67" t="s">
        <v>9</v>
      </c>
      <c r="AC104" s="68"/>
      <c r="AD104" s="67" t="s">
        <v>9</v>
      </c>
      <c r="AE104" s="68"/>
      <c r="AF104" s="67" t="s">
        <v>9</v>
      </c>
      <c r="AG104" s="68"/>
      <c r="AH104" s="67" t="s">
        <v>9</v>
      </c>
      <c r="AI104" s="68"/>
      <c r="AJ104" s="67" t="s">
        <v>9</v>
      </c>
      <c r="AK104" s="68"/>
      <c r="AL104" s="67">
        <v>1319096</v>
      </c>
      <c r="AM104" s="68">
        <v>23</v>
      </c>
      <c r="AN104" s="67" t="s">
        <v>9</v>
      </c>
      <c r="AO104" s="68"/>
      <c r="AP104" s="67" t="s">
        <v>9</v>
      </c>
      <c r="AQ104" s="68"/>
      <c r="AR104" s="67" t="s">
        <v>9</v>
      </c>
      <c r="AS104" s="68"/>
    </row>
    <row r="105" spans="2:45" ht="12" customHeight="1" x14ac:dyDescent="0.25">
      <c r="B105" s="65" t="s">
        <v>86</v>
      </c>
      <c r="C105" s="66" t="s">
        <v>11</v>
      </c>
      <c r="D105" s="67" t="s">
        <v>9</v>
      </c>
      <c r="E105" s="68"/>
      <c r="F105" s="67" t="s">
        <v>9</v>
      </c>
      <c r="G105" s="68"/>
      <c r="H105" s="67" t="s">
        <v>9</v>
      </c>
      <c r="I105" s="68"/>
      <c r="J105" s="67" t="s">
        <v>9</v>
      </c>
      <c r="K105" s="68"/>
      <c r="L105" s="67" t="s">
        <v>9</v>
      </c>
      <c r="M105" s="68"/>
      <c r="N105" s="67" t="s">
        <v>9</v>
      </c>
      <c r="O105" s="68"/>
      <c r="P105" s="67" t="s">
        <v>9</v>
      </c>
      <c r="Q105" s="68"/>
      <c r="R105" s="67" t="s">
        <v>9</v>
      </c>
      <c r="S105" s="68"/>
      <c r="T105" s="67" t="s">
        <v>9</v>
      </c>
      <c r="U105" s="68"/>
      <c r="V105" s="67" t="s">
        <v>9</v>
      </c>
      <c r="W105" s="68"/>
      <c r="X105" s="67">
        <v>3116013</v>
      </c>
      <c r="Y105" s="68"/>
      <c r="Z105" s="67" t="s">
        <v>9</v>
      </c>
      <c r="AA105" s="68"/>
      <c r="AB105" s="67">
        <v>4028246</v>
      </c>
      <c r="AC105" s="68"/>
      <c r="AD105" s="67" t="s">
        <v>9</v>
      </c>
      <c r="AE105" s="68"/>
      <c r="AF105" s="67">
        <v>3648602</v>
      </c>
      <c r="AG105" s="68"/>
      <c r="AH105" s="67" t="s">
        <v>9</v>
      </c>
      <c r="AI105" s="68"/>
      <c r="AJ105" s="67">
        <v>2991152</v>
      </c>
      <c r="AK105" s="68"/>
      <c r="AL105" s="67" t="s">
        <v>9</v>
      </c>
      <c r="AM105" s="68"/>
      <c r="AN105" s="67">
        <v>3113947</v>
      </c>
      <c r="AO105" s="68"/>
      <c r="AP105" s="67" t="s">
        <v>9</v>
      </c>
      <c r="AQ105" s="68"/>
      <c r="AR105" s="67">
        <v>2941949</v>
      </c>
      <c r="AS105" s="68"/>
    </row>
    <row r="106" spans="2:45" ht="12" customHeight="1" x14ac:dyDescent="0.25">
      <c r="B106" s="65" t="s">
        <v>87</v>
      </c>
      <c r="C106" s="66" t="s">
        <v>8</v>
      </c>
      <c r="D106" s="67" t="s">
        <v>9</v>
      </c>
      <c r="E106" s="68"/>
      <c r="F106" s="67" t="s">
        <v>9</v>
      </c>
      <c r="G106" s="68"/>
      <c r="H106" s="67">
        <v>40600</v>
      </c>
      <c r="I106" s="68"/>
      <c r="J106" s="67" t="s">
        <v>9</v>
      </c>
      <c r="K106" s="68"/>
      <c r="L106" s="67" t="s">
        <v>9</v>
      </c>
      <c r="M106" s="68"/>
      <c r="N106" s="67" t="s">
        <v>9</v>
      </c>
      <c r="O106" s="68"/>
      <c r="P106" s="67" t="s">
        <v>9</v>
      </c>
      <c r="Q106" s="68"/>
      <c r="R106" s="67" t="s">
        <v>9</v>
      </c>
      <c r="S106" s="68"/>
      <c r="T106" s="67" t="s">
        <v>9</v>
      </c>
      <c r="U106" s="68"/>
      <c r="V106" s="67" t="s">
        <v>9</v>
      </c>
      <c r="W106" s="68"/>
      <c r="X106" s="67" t="s">
        <v>9</v>
      </c>
      <c r="Y106" s="68"/>
      <c r="Z106" s="67" t="s">
        <v>9</v>
      </c>
      <c r="AA106" s="68"/>
      <c r="AB106" s="67" t="s">
        <v>9</v>
      </c>
      <c r="AC106" s="68"/>
      <c r="AD106" s="67" t="s">
        <v>9</v>
      </c>
      <c r="AE106" s="68"/>
      <c r="AF106" s="67" t="s">
        <v>9</v>
      </c>
      <c r="AG106" s="68"/>
      <c r="AH106" s="67" t="s">
        <v>9</v>
      </c>
      <c r="AI106" s="68"/>
      <c r="AJ106" s="67" t="s">
        <v>9</v>
      </c>
      <c r="AK106" s="68"/>
      <c r="AL106" s="67" t="s">
        <v>9</v>
      </c>
      <c r="AM106" s="68"/>
      <c r="AN106" s="67" t="s">
        <v>9</v>
      </c>
      <c r="AO106" s="68"/>
      <c r="AP106" s="67" t="s">
        <v>9</v>
      </c>
      <c r="AQ106" s="68"/>
      <c r="AR106" s="67" t="s">
        <v>9</v>
      </c>
      <c r="AS106" s="68"/>
    </row>
    <row r="107" spans="2:45" ht="13.2" x14ac:dyDescent="0.25">
      <c r="B107" s="75" t="s">
        <v>88</v>
      </c>
      <c r="C107" s="76" t="s">
        <v>8</v>
      </c>
      <c r="D107" s="77" t="s">
        <v>9</v>
      </c>
      <c r="E107" s="78"/>
      <c r="F107" s="77" t="s">
        <v>9</v>
      </c>
      <c r="G107" s="78"/>
      <c r="H107" s="77" t="s">
        <v>9</v>
      </c>
      <c r="I107" s="78"/>
      <c r="J107" s="77" t="s">
        <v>9</v>
      </c>
      <c r="K107" s="78"/>
      <c r="L107" s="77" t="s">
        <v>9</v>
      </c>
      <c r="M107" s="78"/>
      <c r="N107" s="77" t="s">
        <v>9</v>
      </c>
      <c r="O107" s="78"/>
      <c r="P107" s="77">
        <v>5016</v>
      </c>
      <c r="Q107" s="78">
        <v>24</v>
      </c>
      <c r="R107" s="77" t="s">
        <v>9</v>
      </c>
      <c r="S107" s="78"/>
      <c r="T107" s="77" t="s">
        <v>9</v>
      </c>
      <c r="U107" s="78"/>
      <c r="V107" s="77">
        <v>6151.2001953125</v>
      </c>
      <c r="W107" s="78">
        <v>25</v>
      </c>
      <c r="X107" s="77">
        <v>4570.7998046875</v>
      </c>
      <c r="Y107" s="78">
        <v>25</v>
      </c>
      <c r="Z107" s="77">
        <v>5674.7998046875</v>
      </c>
      <c r="AA107" s="78">
        <v>25</v>
      </c>
      <c r="AB107" s="77">
        <v>5113.2001953125</v>
      </c>
      <c r="AC107" s="78">
        <v>25</v>
      </c>
      <c r="AD107" s="77">
        <v>8466</v>
      </c>
      <c r="AE107" s="78" t="s">
        <v>89</v>
      </c>
      <c r="AF107" s="77">
        <v>11886</v>
      </c>
      <c r="AG107" s="78">
        <v>25</v>
      </c>
      <c r="AH107" s="77">
        <v>14422.7998046875</v>
      </c>
      <c r="AI107" s="78">
        <v>25</v>
      </c>
      <c r="AJ107" s="77">
        <v>4080</v>
      </c>
      <c r="AK107" s="78">
        <v>25</v>
      </c>
      <c r="AL107" s="77" t="s">
        <v>9</v>
      </c>
      <c r="AM107" s="78"/>
      <c r="AN107" s="77">
        <v>4512</v>
      </c>
      <c r="AO107" s="78">
        <v>25</v>
      </c>
      <c r="AP107" s="77" t="s">
        <v>9</v>
      </c>
      <c r="AQ107" s="78"/>
      <c r="AR107" s="77" t="s">
        <v>9</v>
      </c>
      <c r="AS107" s="78"/>
    </row>
    <row r="108" spans="2:45" ht="12" customHeight="1" x14ac:dyDescent="0.25">
      <c r="B108" s="75" t="s">
        <v>90</v>
      </c>
      <c r="C108" s="76" t="s">
        <v>8</v>
      </c>
      <c r="D108" s="77" t="s">
        <v>9</v>
      </c>
      <c r="E108" s="78"/>
      <c r="F108" s="77" t="s">
        <v>9</v>
      </c>
      <c r="G108" s="78"/>
      <c r="H108" s="77" t="s">
        <v>9</v>
      </c>
      <c r="I108" s="78"/>
      <c r="J108" s="77" t="s">
        <v>9</v>
      </c>
      <c r="K108" s="78"/>
      <c r="L108" s="77" t="s">
        <v>9</v>
      </c>
      <c r="M108" s="78"/>
      <c r="N108" s="77" t="s">
        <v>9</v>
      </c>
      <c r="O108" s="78"/>
      <c r="P108" s="77" t="s">
        <v>9</v>
      </c>
      <c r="Q108" s="78"/>
      <c r="R108" s="77" t="s">
        <v>9</v>
      </c>
      <c r="S108" s="78"/>
      <c r="T108" s="77" t="s">
        <v>9</v>
      </c>
      <c r="U108" s="78"/>
      <c r="V108" s="77" t="s">
        <v>9</v>
      </c>
      <c r="W108" s="78"/>
      <c r="X108" s="77" t="s">
        <v>9</v>
      </c>
      <c r="Y108" s="78"/>
      <c r="Z108" s="77" t="s">
        <v>9</v>
      </c>
      <c r="AA108" s="78"/>
      <c r="AB108" s="77" t="s">
        <v>9</v>
      </c>
      <c r="AC108" s="78"/>
      <c r="AD108" s="77" t="s">
        <v>9</v>
      </c>
      <c r="AE108" s="78"/>
      <c r="AF108" s="77">
        <v>4.4499998092651367</v>
      </c>
      <c r="AG108" s="78" t="s">
        <v>91</v>
      </c>
      <c r="AH108" s="77">
        <v>4.190000057220459</v>
      </c>
      <c r="AI108" s="78" t="s">
        <v>91</v>
      </c>
      <c r="AJ108" s="77">
        <v>4.2899999618530273</v>
      </c>
      <c r="AK108" s="78" t="s">
        <v>91</v>
      </c>
      <c r="AL108" s="77">
        <v>3.5</v>
      </c>
      <c r="AM108" s="78" t="s">
        <v>91</v>
      </c>
      <c r="AN108" s="77">
        <v>3.4300000667572021</v>
      </c>
      <c r="AO108" s="78" t="s">
        <v>91</v>
      </c>
      <c r="AP108" s="77" t="s">
        <v>9</v>
      </c>
      <c r="AQ108" s="78"/>
      <c r="AR108" s="77" t="s">
        <v>9</v>
      </c>
      <c r="AS108" s="78"/>
    </row>
    <row r="109" spans="2:45" ht="12" customHeight="1" x14ac:dyDescent="0.25">
      <c r="B109" s="75" t="s">
        <v>92</v>
      </c>
      <c r="C109" s="76" t="s">
        <v>11</v>
      </c>
      <c r="D109" s="77" t="s">
        <v>9</v>
      </c>
      <c r="E109" s="78"/>
      <c r="F109" s="77" t="s">
        <v>9</v>
      </c>
      <c r="G109" s="78"/>
      <c r="H109" s="77" t="s">
        <v>9</v>
      </c>
      <c r="I109" s="78"/>
      <c r="J109" s="77" t="s">
        <v>9</v>
      </c>
      <c r="K109" s="78"/>
      <c r="L109" s="77" t="s">
        <v>9</v>
      </c>
      <c r="M109" s="78"/>
      <c r="N109" s="77" t="s">
        <v>9</v>
      </c>
      <c r="O109" s="78"/>
      <c r="P109" s="77" t="s">
        <v>9</v>
      </c>
      <c r="Q109" s="78"/>
      <c r="R109" s="77" t="s">
        <v>9</v>
      </c>
      <c r="S109" s="78"/>
      <c r="T109" s="77" t="s">
        <v>9</v>
      </c>
      <c r="U109" s="78"/>
      <c r="V109" s="77" t="s">
        <v>9</v>
      </c>
      <c r="W109" s="78"/>
      <c r="X109" s="77">
        <v>1624770</v>
      </c>
      <c r="Y109" s="78"/>
      <c r="Z109" s="77" t="s">
        <v>9</v>
      </c>
      <c r="AA109" s="78"/>
      <c r="AB109" s="77">
        <v>2654038</v>
      </c>
      <c r="AC109" s="78"/>
      <c r="AD109" s="77" t="s">
        <v>9</v>
      </c>
      <c r="AE109" s="78"/>
      <c r="AF109" s="77">
        <v>2063389</v>
      </c>
      <c r="AG109" s="78"/>
      <c r="AH109" s="77" t="s">
        <v>9</v>
      </c>
      <c r="AI109" s="78"/>
      <c r="AJ109" s="77">
        <v>2527760</v>
      </c>
      <c r="AK109" s="78"/>
      <c r="AL109" s="77" t="s">
        <v>9</v>
      </c>
      <c r="AM109" s="78"/>
      <c r="AN109" s="77">
        <v>2696749</v>
      </c>
      <c r="AO109" s="78"/>
      <c r="AP109" s="77" t="s">
        <v>9</v>
      </c>
      <c r="AQ109" s="78"/>
      <c r="AR109" s="77">
        <v>2568154</v>
      </c>
      <c r="AS109" s="78"/>
    </row>
    <row r="110" spans="2:45" ht="12" customHeight="1" x14ac:dyDescent="0.25">
      <c r="B110" s="75" t="s">
        <v>93</v>
      </c>
      <c r="C110" s="76" t="s">
        <v>8</v>
      </c>
      <c r="D110" s="77" t="s">
        <v>9</v>
      </c>
      <c r="E110" s="78"/>
      <c r="F110" s="77" t="s">
        <v>9</v>
      </c>
      <c r="G110" s="78"/>
      <c r="H110" s="77" t="s">
        <v>9</v>
      </c>
      <c r="I110" s="78"/>
      <c r="J110" s="77" t="s">
        <v>9</v>
      </c>
      <c r="K110" s="78"/>
      <c r="L110" s="77" t="s">
        <v>9</v>
      </c>
      <c r="M110" s="78"/>
      <c r="N110" s="77" t="s">
        <v>9</v>
      </c>
      <c r="O110" s="78"/>
      <c r="P110" s="77" t="s">
        <v>9</v>
      </c>
      <c r="Q110" s="78"/>
      <c r="R110" s="77" t="s">
        <v>9</v>
      </c>
      <c r="S110" s="78"/>
      <c r="T110" s="77" t="s">
        <v>9</v>
      </c>
      <c r="U110" s="78"/>
      <c r="V110" s="77">
        <v>46</v>
      </c>
      <c r="W110" s="78"/>
      <c r="X110" s="77" t="s">
        <v>9</v>
      </c>
      <c r="Y110" s="78"/>
      <c r="Z110" s="77" t="s">
        <v>9</v>
      </c>
      <c r="AA110" s="78"/>
      <c r="AB110" s="77" t="s">
        <v>9</v>
      </c>
      <c r="AC110" s="78"/>
      <c r="AD110" s="77" t="s">
        <v>9</v>
      </c>
      <c r="AE110" s="78"/>
      <c r="AF110" s="77" t="s">
        <v>9</v>
      </c>
      <c r="AG110" s="78"/>
      <c r="AH110" s="77" t="s">
        <v>9</v>
      </c>
      <c r="AI110" s="78"/>
      <c r="AJ110" s="77" t="s">
        <v>9</v>
      </c>
      <c r="AK110" s="78"/>
      <c r="AL110" s="77" t="s">
        <v>9</v>
      </c>
      <c r="AM110" s="78"/>
      <c r="AN110" s="77" t="s">
        <v>9</v>
      </c>
      <c r="AO110" s="78"/>
      <c r="AP110" s="77" t="s">
        <v>9</v>
      </c>
      <c r="AQ110" s="78"/>
      <c r="AR110" s="77" t="s">
        <v>9</v>
      </c>
      <c r="AS110" s="78"/>
    </row>
    <row r="111" spans="2:45" ht="12" customHeight="1" x14ac:dyDescent="0.25">
      <c r="B111" s="75" t="s">
        <v>94</v>
      </c>
      <c r="C111" s="76" t="s">
        <v>8</v>
      </c>
      <c r="D111" s="77" t="s">
        <v>9</v>
      </c>
      <c r="E111" s="78"/>
      <c r="F111" s="77" t="s">
        <v>9</v>
      </c>
      <c r="G111" s="78"/>
      <c r="H111" s="77" t="s">
        <v>9</v>
      </c>
      <c r="I111" s="78"/>
      <c r="J111" s="77">
        <v>1718000</v>
      </c>
      <c r="K111" s="78"/>
      <c r="L111" s="77">
        <v>1637000</v>
      </c>
      <c r="M111" s="78"/>
      <c r="N111" s="77">
        <v>1600000</v>
      </c>
      <c r="O111" s="78"/>
      <c r="P111" s="77">
        <v>1650000</v>
      </c>
      <c r="Q111" s="78"/>
      <c r="R111" s="77">
        <v>1650000</v>
      </c>
      <c r="S111" s="78"/>
      <c r="T111" s="77">
        <v>1780000</v>
      </c>
      <c r="U111" s="78"/>
      <c r="V111" s="77">
        <v>1800000</v>
      </c>
      <c r="W111" s="78"/>
      <c r="X111" s="77">
        <v>1808000</v>
      </c>
      <c r="Y111" s="78"/>
      <c r="Z111" s="77">
        <v>1814000</v>
      </c>
      <c r="AA111" s="78"/>
      <c r="AB111" s="77">
        <v>1832000</v>
      </c>
      <c r="AC111" s="78"/>
      <c r="AD111" s="77">
        <v>1849000</v>
      </c>
      <c r="AE111" s="78"/>
      <c r="AF111" s="77" t="s">
        <v>9</v>
      </c>
      <c r="AG111" s="78"/>
      <c r="AH111" s="77" t="s">
        <v>9</v>
      </c>
      <c r="AI111" s="78"/>
      <c r="AJ111" s="77" t="s">
        <v>9</v>
      </c>
      <c r="AK111" s="78"/>
      <c r="AL111" s="77" t="s">
        <v>9</v>
      </c>
      <c r="AM111" s="78"/>
      <c r="AN111" s="77" t="s">
        <v>9</v>
      </c>
      <c r="AO111" s="78"/>
      <c r="AP111" s="77" t="s">
        <v>9</v>
      </c>
      <c r="AQ111" s="78"/>
      <c r="AR111" s="77" t="s">
        <v>9</v>
      </c>
      <c r="AS111" s="78"/>
    </row>
    <row r="112" spans="2:45" ht="12" customHeight="1" x14ac:dyDescent="0.25">
      <c r="B112" s="65" t="s">
        <v>95</v>
      </c>
      <c r="C112" s="66" t="s">
        <v>8</v>
      </c>
      <c r="D112" s="67" t="s">
        <v>9</v>
      </c>
      <c r="E112" s="68"/>
      <c r="F112" s="67" t="s">
        <v>9</v>
      </c>
      <c r="G112" s="68"/>
      <c r="H112" s="67" t="s">
        <v>9</v>
      </c>
      <c r="I112" s="68"/>
      <c r="J112" s="67" t="s">
        <v>9</v>
      </c>
      <c r="K112" s="68"/>
      <c r="L112" s="67" t="s">
        <v>9</v>
      </c>
      <c r="M112" s="68"/>
      <c r="N112" s="67" t="s">
        <v>9</v>
      </c>
      <c r="O112" s="68"/>
      <c r="P112" s="67" t="s">
        <v>9</v>
      </c>
      <c r="Q112" s="68"/>
      <c r="R112" s="67" t="s">
        <v>9</v>
      </c>
      <c r="S112" s="68"/>
      <c r="T112" s="67" t="s">
        <v>9</v>
      </c>
      <c r="U112" s="68"/>
      <c r="V112" s="67" t="s">
        <v>9</v>
      </c>
      <c r="W112" s="68"/>
      <c r="X112" s="67" t="s">
        <v>9</v>
      </c>
      <c r="Y112" s="74"/>
      <c r="Z112" s="67" t="s">
        <v>9</v>
      </c>
      <c r="AA112" s="74"/>
      <c r="AB112" s="67" t="s">
        <v>9</v>
      </c>
      <c r="AC112" s="74"/>
      <c r="AD112" s="67" t="s">
        <v>9</v>
      </c>
      <c r="AE112" s="74"/>
      <c r="AF112" s="67">
        <v>6441</v>
      </c>
      <c r="AG112" s="68">
        <v>29</v>
      </c>
      <c r="AH112" s="67" t="s">
        <v>9</v>
      </c>
      <c r="AI112" s="68"/>
      <c r="AJ112" s="67">
        <v>726191</v>
      </c>
      <c r="AK112" s="74"/>
      <c r="AL112" s="67" t="s">
        <v>9</v>
      </c>
      <c r="AM112" s="74"/>
      <c r="AN112" s="67">
        <v>678568</v>
      </c>
      <c r="AO112" s="74"/>
      <c r="AP112" s="67" t="s">
        <v>9</v>
      </c>
      <c r="AQ112" s="68"/>
      <c r="AR112" s="67" t="s">
        <v>9</v>
      </c>
      <c r="AS112" s="68"/>
    </row>
    <row r="113" spans="1:45" ht="12" customHeight="1" x14ac:dyDescent="0.25">
      <c r="B113" s="65" t="s">
        <v>96</v>
      </c>
      <c r="C113" s="66" t="s">
        <v>8</v>
      </c>
      <c r="D113" s="67" t="s">
        <v>9</v>
      </c>
      <c r="E113" s="68"/>
      <c r="F113" s="67" t="s">
        <v>9</v>
      </c>
      <c r="G113" s="68"/>
      <c r="H113" s="67" t="s">
        <v>9</v>
      </c>
      <c r="I113" s="68"/>
      <c r="J113" s="67" t="s">
        <v>9</v>
      </c>
      <c r="K113" s="68"/>
      <c r="L113" s="67" t="s">
        <v>9</v>
      </c>
      <c r="M113" s="68"/>
      <c r="N113" s="67" t="s">
        <v>9</v>
      </c>
      <c r="O113" s="68"/>
      <c r="P113" s="67" t="s">
        <v>9</v>
      </c>
      <c r="Q113" s="68"/>
      <c r="R113" s="67" t="s">
        <v>9</v>
      </c>
      <c r="S113" s="68"/>
      <c r="T113" s="67" t="s">
        <v>9</v>
      </c>
      <c r="U113" s="68"/>
      <c r="V113" s="67" t="s">
        <v>9</v>
      </c>
      <c r="W113" s="68"/>
      <c r="X113" s="67" t="s">
        <v>9</v>
      </c>
      <c r="Y113" s="68"/>
      <c r="Z113" s="67" t="s">
        <v>9</v>
      </c>
      <c r="AA113" s="68"/>
      <c r="AB113" s="67" t="s">
        <v>9</v>
      </c>
      <c r="AC113" s="68"/>
      <c r="AD113" s="67">
        <v>1900</v>
      </c>
      <c r="AE113" s="68">
        <v>30</v>
      </c>
      <c r="AF113" s="67" t="s">
        <v>9</v>
      </c>
      <c r="AG113" s="68"/>
      <c r="AH113" s="67" t="s">
        <v>9</v>
      </c>
      <c r="AI113" s="68"/>
      <c r="AJ113" s="67" t="s">
        <v>9</v>
      </c>
      <c r="AK113" s="68"/>
      <c r="AL113" s="67" t="s">
        <v>9</v>
      </c>
      <c r="AM113" s="68"/>
      <c r="AN113" s="67" t="s">
        <v>9</v>
      </c>
      <c r="AO113" s="68"/>
      <c r="AP113" s="67" t="s">
        <v>9</v>
      </c>
      <c r="AQ113" s="68"/>
      <c r="AR113" s="67" t="s">
        <v>9</v>
      </c>
      <c r="AS113" s="68"/>
    </row>
    <row r="114" spans="1:45" ht="12" customHeight="1" x14ac:dyDescent="0.25">
      <c r="B114" s="65" t="s">
        <v>97</v>
      </c>
      <c r="C114" s="66" t="s">
        <v>8</v>
      </c>
      <c r="D114" s="67" t="s">
        <v>9</v>
      </c>
      <c r="E114" s="68"/>
      <c r="F114" s="67" t="s">
        <v>9</v>
      </c>
      <c r="G114" s="68"/>
      <c r="H114" s="67">
        <v>6656</v>
      </c>
      <c r="I114" s="68"/>
      <c r="J114" s="67" t="s">
        <v>9</v>
      </c>
      <c r="K114" s="68"/>
      <c r="L114" s="67" t="s">
        <v>9</v>
      </c>
      <c r="M114" s="68"/>
      <c r="N114" s="67" t="s">
        <v>9</v>
      </c>
      <c r="O114" s="68"/>
      <c r="P114" s="67" t="s">
        <v>9</v>
      </c>
      <c r="Q114" s="68"/>
      <c r="R114" s="67" t="s">
        <v>9</v>
      </c>
      <c r="S114" s="68"/>
      <c r="T114" s="67" t="s">
        <v>9</v>
      </c>
      <c r="U114" s="68"/>
      <c r="V114" s="67">
        <v>11452</v>
      </c>
      <c r="W114" s="68"/>
      <c r="X114" s="67" t="s">
        <v>9</v>
      </c>
      <c r="Y114" s="68"/>
      <c r="Z114" s="67" t="s">
        <v>9</v>
      </c>
      <c r="AA114" s="68"/>
      <c r="AB114" s="67" t="s">
        <v>9</v>
      </c>
      <c r="AC114" s="68"/>
      <c r="AD114" s="67" t="s">
        <v>9</v>
      </c>
      <c r="AE114" s="68"/>
      <c r="AF114" s="67" t="s">
        <v>9</v>
      </c>
      <c r="AG114" s="68"/>
      <c r="AH114" s="67" t="s">
        <v>9</v>
      </c>
      <c r="AI114" s="68"/>
      <c r="AJ114" s="67" t="s">
        <v>9</v>
      </c>
      <c r="AK114" s="68"/>
      <c r="AL114" s="67" t="s">
        <v>9</v>
      </c>
      <c r="AM114" s="68"/>
      <c r="AN114" s="67" t="s">
        <v>9</v>
      </c>
      <c r="AO114" s="68"/>
      <c r="AP114" s="67" t="s">
        <v>9</v>
      </c>
      <c r="AQ114" s="68"/>
      <c r="AR114" s="67" t="s">
        <v>9</v>
      </c>
      <c r="AS114" s="68"/>
    </row>
    <row r="115" spans="1:45" ht="12" customHeight="1" x14ac:dyDescent="0.25">
      <c r="B115" s="65" t="s">
        <v>98</v>
      </c>
      <c r="C115" s="66" t="s">
        <v>8</v>
      </c>
      <c r="D115" s="67" t="s">
        <v>9</v>
      </c>
      <c r="E115" s="68"/>
      <c r="F115" s="67" t="s">
        <v>9</v>
      </c>
      <c r="G115" s="68"/>
      <c r="H115" s="67" t="s">
        <v>9</v>
      </c>
      <c r="I115" s="68"/>
      <c r="J115" s="67" t="s">
        <v>9</v>
      </c>
      <c r="K115" s="68"/>
      <c r="L115" s="67" t="s">
        <v>9</v>
      </c>
      <c r="M115" s="68"/>
      <c r="N115" s="67" t="s">
        <v>9</v>
      </c>
      <c r="O115" s="68"/>
      <c r="P115" s="67" t="s">
        <v>9</v>
      </c>
      <c r="Q115" s="68"/>
      <c r="R115" s="67">
        <v>151000</v>
      </c>
      <c r="S115" s="68"/>
      <c r="T115" s="67">
        <v>150200</v>
      </c>
      <c r="U115" s="68"/>
      <c r="V115" s="67" t="s">
        <v>9</v>
      </c>
      <c r="W115" s="68"/>
      <c r="X115" s="67" t="s">
        <v>9</v>
      </c>
      <c r="Y115" s="68"/>
      <c r="Z115" s="67" t="s">
        <v>9</v>
      </c>
      <c r="AA115" s="68"/>
      <c r="AB115" s="67" t="s">
        <v>9</v>
      </c>
      <c r="AC115" s="68"/>
      <c r="AD115" s="67" t="s">
        <v>9</v>
      </c>
      <c r="AE115" s="68"/>
      <c r="AF115" s="67" t="s">
        <v>9</v>
      </c>
      <c r="AG115" s="68"/>
      <c r="AH115" s="67" t="s">
        <v>9</v>
      </c>
      <c r="AI115" s="68"/>
      <c r="AJ115" s="67" t="s">
        <v>9</v>
      </c>
      <c r="AK115" s="68"/>
      <c r="AL115" s="67" t="s">
        <v>9</v>
      </c>
      <c r="AM115" s="68"/>
      <c r="AN115" s="67" t="s">
        <v>9</v>
      </c>
      <c r="AO115" s="68"/>
      <c r="AP115" s="67" t="s">
        <v>9</v>
      </c>
      <c r="AQ115" s="68"/>
      <c r="AR115" s="67" t="s">
        <v>9</v>
      </c>
      <c r="AS115" s="68"/>
    </row>
    <row r="116" spans="1:45" ht="13.2" x14ac:dyDescent="0.25">
      <c r="B116" s="65" t="s">
        <v>99</v>
      </c>
      <c r="C116" s="66" t="s">
        <v>11</v>
      </c>
      <c r="D116" s="67" t="s">
        <v>9</v>
      </c>
      <c r="E116" s="68"/>
      <c r="F116" s="67" t="s">
        <v>9</v>
      </c>
      <c r="G116" s="68"/>
      <c r="H116" s="67" t="s">
        <v>9</v>
      </c>
      <c r="I116" s="68"/>
      <c r="J116" s="67" t="s">
        <v>9</v>
      </c>
      <c r="K116" s="68"/>
      <c r="L116" s="67" t="s">
        <v>9</v>
      </c>
      <c r="M116" s="68"/>
      <c r="N116" s="67" t="s">
        <v>9</v>
      </c>
      <c r="O116" s="68"/>
      <c r="P116" s="67" t="s">
        <v>9</v>
      </c>
      <c r="Q116" s="68"/>
      <c r="R116" s="67" t="s">
        <v>9</v>
      </c>
      <c r="S116" s="68"/>
      <c r="T116" s="67" t="s">
        <v>9</v>
      </c>
      <c r="U116" s="68"/>
      <c r="V116" s="67" t="s">
        <v>9</v>
      </c>
      <c r="W116" s="68"/>
      <c r="X116" s="67">
        <v>997579</v>
      </c>
      <c r="Y116" s="68"/>
      <c r="Z116" s="67" t="s">
        <v>9</v>
      </c>
      <c r="AA116" s="68"/>
      <c r="AB116" s="67">
        <v>10796</v>
      </c>
      <c r="AC116" s="68"/>
      <c r="AD116" s="67" t="s">
        <v>9</v>
      </c>
      <c r="AE116" s="68"/>
      <c r="AF116" s="67">
        <v>1018283</v>
      </c>
      <c r="AG116" s="68"/>
      <c r="AH116" s="67" t="s">
        <v>9</v>
      </c>
      <c r="AI116" s="68"/>
      <c r="AJ116" s="67">
        <v>3226051</v>
      </c>
      <c r="AK116" s="68"/>
      <c r="AL116" s="67" t="s">
        <v>9</v>
      </c>
      <c r="AM116" s="68"/>
      <c r="AN116" s="67">
        <v>3988200</v>
      </c>
      <c r="AO116" s="68"/>
      <c r="AP116" s="67" t="s">
        <v>9</v>
      </c>
      <c r="AQ116" s="68"/>
      <c r="AR116" s="67">
        <v>3432426</v>
      </c>
      <c r="AS116" s="68"/>
    </row>
    <row r="117" spans="1:45" ht="12" customHeight="1" x14ac:dyDescent="0.25">
      <c r="B117" s="75" t="s">
        <v>100</v>
      </c>
      <c r="C117" s="76" t="s">
        <v>8</v>
      </c>
      <c r="D117" s="77" t="s">
        <v>9</v>
      </c>
      <c r="E117" s="78"/>
      <c r="F117" s="77">
        <v>3562876.5</v>
      </c>
      <c r="G117" s="78">
        <v>31</v>
      </c>
      <c r="H117" s="77">
        <v>3150891.25</v>
      </c>
      <c r="I117" s="78">
        <v>31</v>
      </c>
      <c r="J117" s="77">
        <v>3161365.25</v>
      </c>
      <c r="K117" s="78">
        <v>31</v>
      </c>
      <c r="L117" s="77">
        <v>2454114.75</v>
      </c>
      <c r="M117" s="78">
        <v>31</v>
      </c>
      <c r="N117" s="77">
        <v>2820412.5</v>
      </c>
      <c r="O117" s="78">
        <v>31</v>
      </c>
      <c r="P117" s="77">
        <v>2613225.75</v>
      </c>
      <c r="Q117" s="78">
        <v>31</v>
      </c>
      <c r="R117" s="77">
        <v>2543350</v>
      </c>
      <c r="S117" s="78">
        <v>31</v>
      </c>
      <c r="T117" s="77">
        <v>1728782.75</v>
      </c>
      <c r="U117" s="78">
        <v>31</v>
      </c>
      <c r="V117" s="77">
        <v>2436889.5</v>
      </c>
      <c r="W117" s="78">
        <v>31</v>
      </c>
      <c r="X117" s="77">
        <v>2420297</v>
      </c>
      <c r="Y117" s="78">
        <v>31</v>
      </c>
      <c r="Z117" s="77">
        <v>2411759.25</v>
      </c>
      <c r="AA117" s="78">
        <v>31</v>
      </c>
      <c r="AB117" s="77">
        <v>2370943.25</v>
      </c>
      <c r="AC117" s="78">
        <v>31</v>
      </c>
      <c r="AD117" s="77">
        <v>2585234.75</v>
      </c>
      <c r="AE117" s="78">
        <v>31</v>
      </c>
      <c r="AF117" s="77">
        <v>2301244</v>
      </c>
      <c r="AG117" s="78">
        <v>31</v>
      </c>
      <c r="AH117" s="77">
        <v>1230338.25</v>
      </c>
      <c r="AI117" s="78">
        <v>31</v>
      </c>
      <c r="AJ117" s="77" t="s">
        <v>9</v>
      </c>
      <c r="AK117" s="69"/>
      <c r="AL117" s="77" t="s">
        <v>9</v>
      </c>
      <c r="AM117" s="69"/>
      <c r="AN117" s="77" t="s">
        <v>9</v>
      </c>
      <c r="AO117" s="69"/>
      <c r="AP117" s="77" t="s">
        <v>9</v>
      </c>
      <c r="AQ117" s="78"/>
      <c r="AR117" s="77" t="s">
        <v>9</v>
      </c>
      <c r="AS117" s="78"/>
    </row>
    <row r="118" spans="1:45" ht="12" customHeight="1" x14ac:dyDescent="0.25">
      <c r="B118" s="75" t="s">
        <v>101</v>
      </c>
      <c r="C118" s="76" t="s">
        <v>8</v>
      </c>
      <c r="D118" s="77" t="s">
        <v>9</v>
      </c>
      <c r="E118" s="78"/>
      <c r="F118" s="77" t="s">
        <v>9</v>
      </c>
      <c r="G118" s="78"/>
      <c r="H118" s="77" t="s">
        <v>9</v>
      </c>
      <c r="I118" s="78"/>
      <c r="J118" s="77" t="s">
        <v>9</v>
      </c>
      <c r="K118" s="78"/>
      <c r="L118" s="77" t="s">
        <v>9</v>
      </c>
      <c r="M118" s="78"/>
      <c r="N118" s="77" t="s">
        <v>9</v>
      </c>
      <c r="O118" s="78"/>
      <c r="P118" s="77" t="s">
        <v>9</v>
      </c>
      <c r="Q118" s="78"/>
      <c r="R118" s="77" t="s">
        <v>9</v>
      </c>
      <c r="S118" s="78"/>
      <c r="T118" s="77" t="s">
        <v>9</v>
      </c>
      <c r="U118" s="78"/>
      <c r="V118" s="77" t="s">
        <v>9</v>
      </c>
      <c r="W118" s="78"/>
      <c r="X118" s="77" t="s">
        <v>9</v>
      </c>
      <c r="Y118" s="78"/>
      <c r="Z118" s="77" t="s">
        <v>9</v>
      </c>
      <c r="AA118" s="69"/>
      <c r="AB118" s="77" t="s">
        <v>9</v>
      </c>
      <c r="AC118" s="78"/>
      <c r="AD118" s="77" t="s">
        <v>9</v>
      </c>
      <c r="AE118" s="69"/>
      <c r="AF118" s="77" t="s">
        <v>9</v>
      </c>
      <c r="AG118" s="69"/>
      <c r="AH118" s="77">
        <v>287332</v>
      </c>
      <c r="AI118" s="78"/>
      <c r="AJ118" s="77">
        <v>324553.1875</v>
      </c>
      <c r="AK118" s="69"/>
      <c r="AL118" s="77">
        <v>343974.28125</v>
      </c>
      <c r="AM118" s="69"/>
      <c r="AN118" s="77">
        <v>341423.15625</v>
      </c>
      <c r="AO118" s="69"/>
      <c r="AP118" s="77" t="s">
        <v>9</v>
      </c>
      <c r="AQ118" s="78"/>
      <c r="AR118" s="77" t="s">
        <v>9</v>
      </c>
      <c r="AS118" s="78"/>
    </row>
    <row r="119" spans="1:45" ht="33" customHeight="1" x14ac:dyDescent="0.25">
      <c r="B119" s="75" t="s">
        <v>102</v>
      </c>
      <c r="C119" s="76" t="s">
        <v>11</v>
      </c>
      <c r="D119" s="77" t="s">
        <v>9</v>
      </c>
      <c r="E119" s="78"/>
      <c r="F119" s="77" t="s">
        <v>9</v>
      </c>
      <c r="G119" s="78"/>
      <c r="H119" s="77" t="s">
        <v>9</v>
      </c>
      <c r="I119" s="78"/>
      <c r="J119" s="77" t="s">
        <v>9</v>
      </c>
      <c r="K119" s="78"/>
      <c r="L119" s="77" t="s">
        <v>9</v>
      </c>
      <c r="M119" s="78"/>
      <c r="N119" s="77" t="s">
        <v>9</v>
      </c>
      <c r="O119" s="78"/>
      <c r="P119" s="77" t="s">
        <v>9</v>
      </c>
      <c r="Q119" s="78"/>
      <c r="R119" s="77" t="s">
        <v>9</v>
      </c>
      <c r="S119" s="78"/>
      <c r="T119" s="77" t="s">
        <v>9</v>
      </c>
      <c r="U119" s="78"/>
      <c r="V119" s="77" t="s">
        <v>9</v>
      </c>
      <c r="W119" s="78"/>
      <c r="X119" s="77">
        <v>7972970</v>
      </c>
      <c r="Y119" s="78"/>
      <c r="Z119" s="77" t="s">
        <v>9</v>
      </c>
      <c r="AA119" s="78"/>
      <c r="AB119" s="77">
        <v>8448468</v>
      </c>
      <c r="AC119" s="78"/>
      <c r="AD119" s="77" t="s">
        <v>9</v>
      </c>
      <c r="AE119" s="78"/>
      <c r="AF119" s="77">
        <v>7285198</v>
      </c>
      <c r="AG119" s="78"/>
      <c r="AH119" s="77" t="s">
        <v>9</v>
      </c>
      <c r="AI119" s="78"/>
      <c r="AJ119" s="77">
        <v>7004493</v>
      </c>
      <c r="AK119" s="78"/>
      <c r="AL119" s="77" t="s">
        <v>9</v>
      </c>
      <c r="AM119" s="78"/>
      <c r="AN119" s="77">
        <v>7630711</v>
      </c>
      <c r="AO119" s="78"/>
      <c r="AP119" s="77" t="s">
        <v>9</v>
      </c>
      <c r="AQ119" s="78"/>
      <c r="AR119" s="77">
        <v>5771333</v>
      </c>
      <c r="AS119" s="78"/>
    </row>
    <row r="120" spans="1:45" ht="13.2" x14ac:dyDescent="0.25">
      <c r="B120" s="75" t="s">
        <v>103</v>
      </c>
      <c r="C120" s="76" t="s">
        <v>8</v>
      </c>
      <c r="D120" s="77" t="s">
        <v>9</v>
      </c>
      <c r="E120" s="78"/>
      <c r="F120" s="77">
        <v>38200</v>
      </c>
      <c r="G120" s="78"/>
      <c r="H120" s="77" t="s">
        <v>9</v>
      </c>
      <c r="I120" s="78"/>
      <c r="J120" s="77" t="s">
        <v>9</v>
      </c>
      <c r="K120" s="78"/>
      <c r="L120" s="77" t="s">
        <v>9</v>
      </c>
      <c r="M120" s="78"/>
      <c r="N120" s="77" t="s">
        <v>9</v>
      </c>
      <c r="O120" s="78"/>
      <c r="P120" s="77" t="s">
        <v>9</v>
      </c>
      <c r="Q120" s="78"/>
      <c r="R120" s="77" t="s">
        <v>9</v>
      </c>
      <c r="S120" s="78"/>
      <c r="T120" s="77" t="s">
        <v>9</v>
      </c>
      <c r="U120" s="78"/>
      <c r="V120" s="77" t="s">
        <v>9</v>
      </c>
      <c r="W120" s="78"/>
      <c r="X120" s="77" t="s">
        <v>9</v>
      </c>
      <c r="Y120" s="78"/>
      <c r="Z120" s="77" t="s">
        <v>9</v>
      </c>
      <c r="AA120" s="78"/>
      <c r="AB120" s="77" t="s">
        <v>9</v>
      </c>
      <c r="AC120" s="78"/>
      <c r="AD120" s="77" t="s">
        <v>9</v>
      </c>
      <c r="AE120" s="78"/>
      <c r="AF120" s="77" t="s">
        <v>9</v>
      </c>
      <c r="AG120" s="78"/>
      <c r="AH120" s="77" t="s">
        <v>9</v>
      </c>
      <c r="AI120" s="78"/>
      <c r="AJ120" s="77" t="s">
        <v>9</v>
      </c>
      <c r="AK120" s="78"/>
      <c r="AL120" s="77" t="s">
        <v>9</v>
      </c>
      <c r="AM120" s="78"/>
      <c r="AN120" s="77" t="s">
        <v>9</v>
      </c>
      <c r="AO120" s="78"/>
      <c r="AP120" s="77" t="s">
        <v>9</v>
      </c>
      <c r="AQ120" s="78"/>
      <c r="AR120" s="77" t="s">
        <v>9</v>
      </c>
      <c r="AS120" s="78"/>
    </row>
    <row r="121" spans="1:45" ht="13.2" x14ac:dyDescent="0.25">
      <c r="B121" s="75" t="s">
        <v>104</v>
      </c>
      <c r="C121" s="76" t="s">
        <v>8</v>
      </c>
      <c r="D121" s="77" t="s">
        <v>9</v>
      </c>
      <c r="E121" s="78"/>
      <c r="F121" s="77" t="s">
        <v>9</v>
      </c>
      <c r="G121" s="78"/>
      <c r="H121" s="77" t="s">
        <v>9</v>
      </c>
      <c r="I121" s="78"/>
      <c r="J121" s="77" t="s">
        <v>9</v>
      </c>
      <c r="K121" s="78"/>
      <c r="L121" s="77" t="s">
        <v>9</v>
      </c>
      <c r="M121" s="78"/>
      <c r="N121" s="77" t="s">
        <v>9</v>
      </c>
      <c r="O121" s="78"/>
      <c r="P121" s="77">
        <v>50000</v>
      </c>
      <c r="Q121" s="78"/>
      <c r="R121" s="77" t="s">
        <v>9</v>
      </c>
      <c r="S121" s="78"/>
      <c r="T121" s="77" t="s">
        <v>9</v>
      </c>
      <c r="U121" s="78"/>
      <c r="V121" s="77">
        <v>53750</v>
      </c>
      <c r="W121" s="78"/>
      <c r="X121" s="77" t="s">
        <v>9</v>
      </c>
      <c r="Y121" s="78"/>
      <c r="Z121" s="77">
        <v>80000</v>
      </c>
      <c r="AA121" s="78"/>
      <c r="AB121" s="77" t="s">
        <v>9</v>
      </c>
      <c r="AC121" s="78"/>
      <c r="AD121" s="77" t="s">
        <v>9</v>
      </c>
      <c r="AE121" s="78"/>
      <c r="AF121" s="77" t="s">
        <v>9</v>
      </c>
      <c r="AG121" s="78"/>
      <c r="AH121" s="77" t="s">
        <v>9</v>
      </c>
      <c r="AI121" s="78"/>
      <c r="AJ121" s="77" t="s">
        <v>9</v>
      </c>
      <c r="AK121" s="78"/>
      <c r="AL121" s="77" t="s">
        <v>9</v>
      </c>
      <c r="AM121" s="78"/>
      <c r="AN121" s="77" t="s">
        <v>9</v>
      </c>
      <c r="AO121" s="78"/>
      <c r="AP121" s="77" t="s">
        <v>9</v>
      </c>
      <c r="AQ121" s="78"/>
      <c r="AR121" s="77" t="s">
        <v>9</v>
      </c>
      <c r="AS121" s="78"/>
    </row>
    <row r="122" spans="1:45" ht="12" customHeight="1" x14ac:dyDescent="0.25">
      <c r="B122" s="65" t="s">
        <v>105</v>
      </c>
      <c r="C122" s="66" t="s">
        <v>8</v>
      </c>
      <c r="D122" s="67" t="s">
        <v>9</v>
      </c>
      <c r="E122" s="68"/>
      <c r="F122" s="67" t="s">
        <v>9</v>
      </c>
      <c r="G122" s="68"/>
      <c r="H122" s="67" t="s">
        <v>9</v>
      </c>
      <c r="I122" s="68"/>
      <c r="J122" s="67" t="s">
        <v>9</v>
      </c>
      <c r="K122" s="68"/>
      <c r="L122" s="67" t="s">
        <v>9</v>
      </c>
      <c r="M122" s="68"/>
      <c r="N122" s="67" t="s">
        <v>9</v>
      </c>
      <c r="O122" s="68"/>
      <c r="P122" s="67">
        <v>21640.30078125</v>
      </c>
      <c r="Q122" s="68">
        <v>32</v>
      </c>
      <c r="R122" s="67">
        <v>22212.19921875</v>
      </c>
      <c r="S122" s="68">
        <v>32</v>
      </c>
      <c r="T122" s="67">
        <v>20532</v>
      </c>
      <c r="U122" s="68">
        <v>32</v>
      </c>
      <c r="V122" s="67">
        <v>19303</v>
      </c>
      <c r="W122" s="68">
        <v>32</v>
      </c>
      <c r="X122" s="67">
        <v>21924</v>
      </c>
      <c r="Y122" s="68">
        <v>32</v>
      </c>
      <c r="Z122" s="67">
        <v>23184</v>
      </c>
      <c r="AA122" s="68">
        <v>32</v>
      </c>
      <c r="AB122" s="67">
        <v>24368</v>
      </c>
      <c r="AC122" s="68">
        <v>32</v>
      </c>
      <c r="AD122" s="67">
        <v>25099</v>
      </c>
      <c r="AE122" s="68">
        <v>32</v>
      </c>
      <c r="AF122" s="67">
        <v>20286</v>
      </c>
      <c r="AG122" s="68">
        <v>32</v>
      </c>
      <c r="AH122" s="67">
        <v>40975</v>
      </c>
      <c r="AI122" s="68">
        <v>32</v>
      </c>
      <c r="AJ122" s="67">
        <v>45536</v>
      </c>
      <c r="AK122" s="68">
        <v>32</v>
      </c>
      <c r="AL122" s="67">
        <v>47023</v>
      </c>
      <c r="AM122" s="68">
        <v>32</v>
      </c>
      <c r="AN122" s="67">
        <v>37346</v>
      </c>
      <c r="AO122" s="68">
        <v>32</v>
      </c>
      <c r="AP122" s="67" t="s">
        <v>9</v>
      </c>
      <c r="AQ122" s="68"/>
      <c r="AR122" s="67" t="s">
        <v>9</v>
      </c>
      <c r="AS122" s="68"/>
    </row>
    <row r="123" spans="1:45" x14ac:dyDescent="0.25">
      <c r="A123" s="69"/>
      <c r="B123" s="80"/>
      <c r="C123" s="80"/>
      <c r="D123" s="120"/>
      <c r="E123" s="121"/>
      <c r="F123" s="81"/>
      <c r="G123" s="82"/>
      <c r="H123" s="83"/>
      <c r="I123" s="84"/>
      <c r="J123" s="83"/>
      <c r="K123" s="84"/>
      <c r="L123" s="83"/>
      <c r="M123" s="84"/>
      <c r="N123" s="83"/>
      <c r="O123" s="84"/>
      <c r="P123" s="81"/>
      <c r="Q123" s="82"/>
      <c r="R123" s="81"/>
      <c r="S123" s="82"/>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row>
    <row r="124" spans="1:45" s="69" customFormat="1" x14ac:dyDescent="0.25">
      <c r="B124" s="76"/>
      <c r="C124" s="76"/>
      <c r="D124" s="85"/>
      <c r="E124" s="86"/>
      <c r="F124" s="87"/>
      <c r="G124" s="78"/>
      <c r="H124" s="88"/>
      <c r="I124" s="89"/>
      <c r="J124" s="88"/>
      <c r="K124" s="89"/>
      <c r="L124" s="88"/>
      <c r="M124" s="89"/>
      <c r="N124" s="88"/>
      <c r="O124" s="89"/>
      <c r="P124" s="87"/>
      <c r="Q124" s="78"/>
      <c r="R124" s="87"/>
      <c r="S124" s="78"/>
    </row>
    <row r="125" spans="1:45" x14ac:dyDescent="0.25">
      <c r="A125" s="90" t="s">
        <v>106</v>
      </c>
      <c r="D125" s="91"/>
      <c r="E125" s="92"/>
      <c r="H125" s="93"/>
      <c r="I125" s="94"/>
    </row>
    <row r="126" spans="1:45" ht="3" customHeight="1" x14ac:dyDescent="0.25">
      <c r="A126" s="90"/>
      <c r="D126" s="91"/>
      <c r="E126" s="92"/>
      <c r="H126" s="93"/>
      <c r="I126" s="94"/>
    </row>
    <row r="127" spans="1:45" ht="13.2" customHeight="1" x14ac:dyDescent="0.25">
      <c r="A127" s="122" t="s">
        <v>107</v>
      </c>
      <c r="B127" s="122"/>
      <c r="C127" s="122"/>
      <c r="D127" s="122"/>
      <c r="E127" s="122"/>
      <c r="F127" s="122"/>
      <c r="G127" s="122"/>
      <c r="H127" s="122"/>
      <c r="I127" s="122"/>
      <c r="J127" s="122"/>
      <c r="K127" s="122"/>
      <c r="L127" s="122"/>
      <c r="M127" s="122"/>
      <c r="N127" s="122"/>
      <c r="O127" s="122"/>
      <c r="P127" s="122"/>
      <c r="Q127" s="122"/>
      <c r="R127" s="122"/>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row>
    <row r="128" spans="1:45" ht="13.2" customHeight="1" x14ac:dyDescent="0.3">
      <c r="A128" s="124" t="s">
        <v>108</v>
      </c>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row>
    <row r="129" spans="1:45" ht="13.2" customHeight="1" x14ac:dyDescent="0.25">
      <c r="A129" s="95"/>
      <c r="B129" s="71"/>
      <c r="C129" s="71"/>
      <c r="D129" s="96"/>
      <c r="E129" s="97"/>
      <c r="F129" s="96"/>
      <c r="G129" s="97"/>
      <c r="H129" s="98"/>
      <c r="I129" s="94"/>
    </row>
    <row r="130" spans="1:45" ht="15" customHeight="1" x14ac:dyDescent="0.25">
      <c r="A130" s="99" t="s">
        <v>109</v>
      </c>
      <c r="B130" s="100"/>
      <c r="C130" s="100"/>
      <c r="D130" s="101"/>
      <c r="E130" s="102"/>
      <c r="F130" s="96"/>
      <c r="G130" s="97"/>
      <c r="H130" s="98"/>
      <c r="I130" s="94"/>
    </row>
    <row r="131" spans="1:45" ht="22.2" customHeight="1" x14ac:dyDescent="0.25">
      <c r="A131" s="104">
        <v>1</v>
      </c>
      <c r="B131" s="112" t="s">
        <v>146</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row>
    <row r="132" spans="1:45" ht="12.75" customHeight="1" x14ac:dyDescent="0.25">
      <c r="A132" s="104">
        <v>2</v>
      </c>
      <c r="B132" s="112" t="s">
        <v>110</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row>
    <row r="133" spans="1:45" ht="12.75" customHeight="1" x14ac:dyDescent="0.25">
      <c r="A133" s="104">
        <v>3</v>
      </c>
      <c r="B133" s="112" t="s">
        <v>111</v>
      </c>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row>
    <row r="134" spans="1:45" ht="13.2" x14ac:dyDescent="0.25">
      <c r="A134" s="104">
        <v>4</v>
      </c>
      <c r="B134" s="112" t="s">
        <v>112</v>
      </c>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row>
    <row r="135" spans="1:45" ht="13.2" x14ac:dyDescent="0.25">
      <c r="A135" s="104">
        <v>5</v>
      </c>
      <c r="B135" s="112" t="s">
        <v>113</v>
      </c>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row>
    <row r="136" spans="1:45" ht="13.2" x14ac:dyDescent="0.25">
      <c r="A136" s="104">
        <v>6</v>
      </c>
      <c r="B136" s="112" t="s">
        <v>145</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row>
    <row r="137" spans="1:45" ht="13.2" x14ac:dyDescent="0.25">
      <c r="A137" s="104">
        <v>7</v>
      </c>
      <c r="B137" s="112" t="s">
        <v>114</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row>
    <row r="138" spans="1:45" ht="21.6" customHeight="1" x14ac:dyDescent="0.25">
      <c r="A138" s="104">
        <v>8</v>
      </c>
      <c r="B138" s="112" t="s">
        <v>115</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row>
    <row r="139" spans="1:45" ht="13.2" x14ac:dyDescent="0.25">
      <c r="A139" s="104">
        <v>9</v>
      </c>
      <c r="B139" s="112" t="s">
        <v>116</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row>
    <row r="140" spans="1:45" ht="22.2" customHeight="1" x14ac:dyDescent="0.25">
      <c r="A140" s="104">
        <v>10</v>
      </c>
      <c r="B140" s="112" t="s">
        <v>117</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row>
    <row r="141" spans="1:45" ht="22.8" customHeight="1" x14ac:dyDescent="0.25">
      <c r="A141" s="104">
        <v>11</v>
      </c>
      <c r="B141" s="112" t="s">
        <v>118</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row>
    <row r="142" spans="1:45" ht="13.2" x14ac:dyDescent="0.25">
      <c r="A142" s="104">
        <v>12</v>
      </c>
      <c r="B142" s="112" t="s">
        <v>119</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row>
    <row r="143" spans="1:45" ht="13.2" x14ac:dyDescent="0.25">
      <c r="A143" s="104">
        <v>13</v>
      </c>
      <c r="B143" s="112" t="s">
        <v>120</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row>
    <row r="144" spans="1:45" ht="13.2" x14ac:dyDescent="0.25">
      <c r="A144" s="104">
        <v>14</v>
      </c>
      <c r="B144" s="112" t="s">
        <v>121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row>
    <row r="145" spans="1:45" ht="36" customHeight="1" x14ac:dyDescent="0.25">
      <c r="A145" s="104">
        <v>15</v>
      </c>
      <c r="B145" s="112" t="s">
        <v>122</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row>
    <row r="146" spans="1:45" ht="13.2" x14ac:dyDescent="0.25">
      <c r="A146" s="104">
        <v>16</v>
      </c>
      <c r="B146" s="112" t="s">
        <v>123</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row>
    <row r="147" spans="1:45" ht="13.2" x14ac:dyDescent="0.25">
      <c r="A147" s="104">
        <v>17</v>
      </c>
      <c r="B147" s="112" t="s">
        <v>124</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row>
    <row r="148" spans="1:45" ht="13.2" x14ac:dyDescent="0.25">
      <c r="A148" s="104">
        <v>18</v>
      </c>
      <c r="B148" s="112" t="s">
        <v>125</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row>
    <row r="149" spans="1:45" ht="34.5" customHeight="1" x14ac:dyDescent="0.25">
      <c r="A149" s="104">
        <v>19</v>
      </c>
      <c r="B149" s="112" t="s">
        <v>126</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row>
    <row r="150" spans="1:45" ht="12.75" customHeight="1" x14ac:dyDescent="0.25">
      <c r="A150" s="104">
        <v>20</v>
      </c>
      <c r="B150" s="112" t="s">
        <v>127</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row>
    <row r="151" spans="1:45" s="69" customFormat="1" ht="12.75" customHeight="1" x14ac:dyDescent="0.25">
      <c r="A151" s="104">
        <v>21</v>
      </c>
      <c r="B151" s="112" t="s">
        <v>128</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row>
    <row r="152" spans="1:45" s="69" customFormat="1" ht="12.75" customHeight="1" x14ac:dyDescent="0.25">
      <c r="A152" s="104">
        <v>22</v>
      </c>
      <c r="B152" s="112" t="s">
        <v>129</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row>
    <row r="153" spans="1:45" ht="13.2" x14ac:dyDescent="0.25">
      <c r="A153" s="104">
        <v>23</v>
      </c>
      <c r="B153" s="112" t="s">
        <v>130</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row>
    <row r="154" spans="1:45" ht="12.75" customHeight="1" x14ac:dyDescent="0.25">
      <c r="A154" s="104">
        <v>24</v>
      </c>
      <c r="B154" s="112" t="s">
        <v>131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row>
    <row r="155" spans="1:45" ht="12.75" customHeight="1" x14ac:dyDescent="0.25">
      <c r="A155" s="104">
        <v>25</v>
      </c>
      <c r="B155" s="112" t="s">
        <v>147</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row>
    <row r="156" spans="1:45" ht="12.75" customHeight="1" x14ac:dyDescent="0.25">
      <c r="A156" s="104">
        <v>26</v>
      </c>
      <c r="B156" s="112" t="s">
        <v>132</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row>
    <row r="157" spans="1:45" ht="12.75" customHeight="1" x14ac:dyDescent="0.25">
      <c r="A157" s="104">
        <v>27</v>
      </c>
      <c r="B157" s="112" t="s">
        <v>133</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row>
    <row r="158" spans="1:45" ht="12.6" customHeight="1" x14ac:dyDescent="0.25">
      <c r="A158" s="104">
        <v>28</v>
      </c>
      <c r="B158" s="112" t="s">
        <v>134</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row>
    <row r="159" spans="1:45" ht="12.6" customHeight="1" x14ac:dyDescent="0.25">
      <c r="A159" s="104">
        <v>29</v>
      </c>
      <c r="B159" s="112" t="s">
        <v>135</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row>
    <row r="160" spans="1:45" ht="12.6" customHeight="1" x14ac:dyDescent="0.25">
      <c r="A160" s="104">
        <v>30</v>
      </c>
      <c r="B160" s="112" t="s">
        <v>136</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row>
    <row r="161" spans="1:45" ht="12.6" customHeight="1" x14ac:dyDescent="0.25">
      <c r="A161" s="104">
        <v>31</v>
      </c>
      <c r="B161" s="112" t="s">
        <v>137</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row>
    <row r="162" spans="1:45" ht="12.6" customHeight="1" x14ac:dyDescent="0.25">
      <c r="A162" s="104">
        <v>32</v>
      </c>
      <c r="B162" s="112" t="s">
        <v>138</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row>
    <row r="163" spans="1:45" ht="14.4" customHeight="1" x14ac:dyDescent="0.25">
      <c r="B163" s="105"/>
      <c r="C163" s="105"/>
      <c r="F163" s="96"/>
      <c r="G163" s="97"/>
      <c r="H163" s="98"/>
      <c r="I163" s="94"/>
    </row>
    <row r="164" spans="1:45" ht="15.6" customHeight="1" x14ac:dyDescent="0.25">
      <c r="A164" s="106" t="s">
        <v>139</v>
      </c>
      <c r="D164" s="93"/>
      <c r="E164" s="92"/>
      <c r="F164" s="96"/>
      <c r="G164" s="97"/>
      <c r="H164" s="98"/>
      <c r="I164" s="94"/>
    </row>
    <row r="165" spans="1:45" ht="0.75" customHeight="1" x14ac:dyDescent="0.25">
      <c r="A165" s="106"/>
      <c r="D165" s="93"/>
      <c r="E165" s="92"/>
      <c r="F165" s="96"/>
      <c r="G165" s="97"/>
      <c r="H165" s="98"/>
      <c r="I165" s="94"/>
    </row>
    <row r="166" spans="1:45" ht="48" customHeight="1" x14ac:dyDescent="0.3">
      <c r="A166" s="110" t="s">
        <v>140</v>
      </c>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row>
    <row r="167" spans="1:45" ht="36" customHeight="1" x14ac:dyDescent="0.3">
      <c r="A167" s="113" t="s">
        <v>141</v>
      </c>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row>
    <row r="168" spans="1:45" ht="16.2" customHeight="1" x14ac:dyDescent="0.3">
      <c r="A168" s="110" t="s">
        <v>142</v>
      </c>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row>
    <row r="169" spans="1:45" ht="10.95" customHeight="1" x14ac:dyDescent="0.25">
      <c r="H169" s="98"/>
      <c r="I169" s="108"/>
    </row>
    <row r="170" spans="1:45" ht="16.2" customHeight="1" x14ac:dyDescent="0.25">
      <c r="A170" s="115" t="s">
        <v>143</v>
      </c>
      <c r="B170" s="115"/>
      <c r="C170" s="115"/>
      <c r="D170" s="115"/>
      <c r="E170" s="115"/>
      <c r="F170" s="115"/>
      <c r="G170" s="115"/>
      <c r="H170" s="115"/>
      <c r="I170" s="115"/>
      <c r="J170" s="115"/>
      <c r="K170" s="115"/>
      <c r="L170" s="115"/>
      <c r="M170" s="115"/>
      <c r="N170" s="115"/>
      <c r="O170" s="115"/>
      <c r="P170" s="115"/>
      <c r="Q170" s="109"/>
      <c r="R170" s="71"/>
      <c r="S170" s="6"/>
    </row>
    <row r="171" spans="1:45" ht="62.25" customHeight="1" x14ac:dyDescent="0.3">
      <c r="A171" s="110" t="s">
        <v>144</v>
      </c>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row>
    <row r="172" spans="1:45" ht="19.5" customHeight="1" x14ac:dyDescent="0.25"/>
    <row r="173" spans="1:45" ht="19.5" customHeight="1" x14ac:dyDescent="0.25"/>
    <row r="174" spans="1:45" ht="19.5" customHeight="1" x14ac:dyDescent="0.25"/>
    <row r="175" spans="1:45" ht="19.5" customHeight="1" x14ac:dyDescent="0.25"/>
    <row r="176" spans="1:45" ht="19.5" customHeight="1" x14ac:dyDescent="0.25"/>
  </sheetData>
  <sheetProtection selectLockedCells="1"/>
  <mergeCells count="42">
    <mergeCell ref="B131:W131"/>
    <mergeCell ref="J7:N7"/>
    <mergeCell ref="D31:AS31"/>
    <mergeCell ref="D123:E123"/>
    <mergeCell ref="A127:AR127"/>
    <mergeCell ref="A128:AR128"/>
    <mergeCell ref="B143:W143"/>
    <mergeCell ref="B132:W132"/>
    <mergeCell ref="B133:W133"/>
    <mergeCell ref="B134:W134"/>
    <mergeCell ref="B135:W135"/>
    <mergeCell ref="B136:W136"/>
    <mergeCell ref="B137:W137"/>
    <mergeCell ref="B138:W138"/>
    <mergeCell ref="B139:W139"/>
    <mergeCell ref="B140:W140"/>
    <mergeCell ref="B141:W141"/>
    <mergeCell ref="B142:W142"/>
    <mergeCell ref="B155:W155"/>
    <mergeCell ref="B144:W144"/>
    <mergeCell ref="B145:W145"/>
    <mergeCell ref="B146:W146"/>
    <mergeCell ref="B147:W147"/>
    <mergeCell ref="B148:W148"/>
    <mergeCell ref="B149:W149"/>
    <mergeCell ref="B150:W150"/>
    <mergeCell ref="B151:W151"/>
    <mergeCell ref="B152:W152"/>
    <mergeCell ref="B153:W153"/>
    <mergeCell ref="B154:W154"/>
    <mergeCell ref="A171:W171"/>
    <mergeCell ref="B156:W156"/>
    <mergeCell ref="B157:W157"/>
    <mergeCell ref="B158:W158"/>
    <mergeCell ref="B159:W159"/>
    <mergeCell ref="B160:W160"/>
    <mergeCell ref="B161:W161"/>
    <mergeCell ref="B162:W162"/>
    <mergeCell ref="A166:W166"/>
    <mergeCell ref="A167:W167"/>
    <mergeCell ref="A168:AR168"/>
    <mergeCell ref="A170:P170"/>
  </mergeCells>
  <dataValidations count="1">
    <dataValidation type="list" allowBlank="1" showInputMessage="1" showErrorMessage="1" sqref="WVZ983061:WWA983061 WMD983061:WME983061 WCH983061:WCI983061 VSL983061:VSM983061 VIP983061:VIQ983061 UYT983061:UYU983061 UOX983061:UOY983061 UFB983061:UFC983061 TVF983061:TVG983061 TLJ983061:TLK983061 TBN983061:TBO983061 SRR983061:SRS983061 SHV983061:SHW983061 RXZ983061:RYA983061 ROD983061:ROE983061 REH983061:REI983061 QUL983061:QUM983061 QKP983061:QKQ983061 QAT983061:QAU983061 PQX983061:PQY983061 PHB983061:PHC983061 OXF983061:OXG983061 ONJ983061:ONK983061 ODN983061:ODO983061 NTR983061:NTS983061 NJV983061:NJW983061 MZZ983061:NAA983061 MQD983061:MQE983061 MGH983061:MGI983061 LWL983061:LWM983061 LMP983061:LMQ983061 LCT983061:LCU983061 KSX983061:KSY983061 KJB983061:KJC983061 JZF983061:JZG983061 JPJ983061:JPK983061 JFN983061:JFO983061 IVR983061:IVS983061 ILV983061:ILW983061 IBZ983061:ICA983061 HSD983061:HSE983061 HIH983061:HII983061 GYL983061:GYM983061 GOP983061:GOQ983061 GET983061:GEU983061 FUX983061:FUY983061 FLB983061:FLC983061 FBF983061:FBG983061 ERJ983061:ERK983061 EHN983061:EHO983061 DXR983061:DXS983061 DNV983061:DNW983061 DDZ983061:DEA983061 CUD983061:CUE983061 CKH983061:CKI983061 CAL983061:CAM983061 BQP983061:BQQ983061 BGT983061:BGU983061 AWX983061:AWY983061 ANB983061:ANC983061 ADF983061:ADG983061 TJ983061:TK983061 JN983061:JO983061 N983061:O983061 WVZ917525:WWA917525 WMD917525:WME917525 WCH917525:WCI917525 VSL917525:VSM917525 VIP917525:VIQ917525 UYT917525:UYU917525 UOX917525:UOY917525 UFB917525:UFC917525 TVF917525:TVG917525 TLJ917525:TLK917525 TBN917525:TBO917525 SRR917525:SRS917525 SHV917525:SHW917525 RXZ917525:RYA917525 ROD917525:ROE917525 REH917525:REI917525 QUL917525:QUM917525 QKP917525:QKQ917525 QAT917525:QAU917525 PQX917525:PQY917525 PHB917525:PHC917525 OXF917525:OXG917525 ONJ917525:ONK917525 ODN917525:ODO917525 NTR917525:NTS917525 NJV917525:NJW917525 MZZ917525:NAA917525 MQD917525:MQE917525 MGH917525:MGI917525 LWL917525:LWM917525 LMP917525:LMQ917525 LCT917525:LCU917525 KSX917525:KSY917525 KJB917525:KJC917525 JZF917525:JZG917525 JPJ917525:JPK917525 JFN917525:JFO917525 IVR917525:IVS917525 ILV917525:ILW917525 IBZ917525:ICA917525 HSD917525:HSE917525 HIH917525:HII917525 GYL917525:GYM917525 GOP917525:GOQ917525 GET917525:GEU917525 FUX917525:FUY917525 FLB917525:FLC917525 FBF917525:FBG917525 ERJ917525:ERK917525 EHN917525:EHO917525 DXR917525:DXS917525 DNV917525:DNW917525 DDZ917525:DEA917525 CUD917525:CUE917525 CKH917525:CKI917525 CAL917525:CAM917525 BQP917525:BQQ917525 BGT917525:BGU917525 AWX917525:AWY917525 ANB917525:ANC917525 ADF917525:ADG917525 TJ917525:TK917525 JN917525:JO917525 N917525:O917525 WVZ851989:WWA851989 WMD851989:WME851989 WCH851989:WCI851989 VSL851989:VSM851989 VIP851989:VIQ851989 UYT851989:UYU851989 UOX851989:UOY851989 UFB851989:UFC851989 TVF851989:TVG851989 TLJ851989:TLK851989 TBN851989:TBO851989 SRR851989:SRS851989 SHV851989:SHW851989 RXZ851989:RYA851989 ROD851989:ROE851989 REH851989:REI851989 QUL851989:QUM851989 QKP851989:QKQ851989 QAT851989:QAU851989 PQX851989:PQY851989 PHB851989:PHC851989 OXF851989:OXG851989 ONJ851989:ONK851989 ODN851989:ODO851989 NTR851989:NTS851989 NJV851989:NJW851989 MZZ851989:NAA851989 MQD851989:MQE851989 MGH851989:MGI851989 LWL851989:LWM851989 LMP851989:LMQ851989 LCT851989:LCU851989 KSX851989:KSY851989 KJB851989:KJC851989 JZF851989:JZG851989 JPJ851989:JPK851989 JFN851989:JFO851989 IVR851989:IVS851989 ILV851989:ILW851989 IBZ851989:ICA851989 HSD851989:HSE851989 HIH851989:HII851989 GYL851989:GYM851989 GOP851989:GOQ851989 GET851989:GEU851989 FUX851989:FUY851989 FLB851989:FLC851989 FBF851989:FBG851989 ERJ851989:ERK851989 EHN851989:EHO851989 DXR851989:DXS851989 DNV851989:DNW851989 DDZ851989:DEA851989 CUD851989:CUE851989 CKH851989:CKI851989 CAL851989:CAM851989 BQP851989:BQQ851989 BGT851989:BGU851989 AWX851989:AWY851989 ANB851989:ANC851989 ADF851989:ADG851989 TJ851989:TK851989 JN851989:JO851989 N851989:O851989 WVZ786453:WWA786453 WMD786453:WME786453 WCH786453:WCI786453 VSL786453:VSM786453 VIP786453:VIQ786453 UYT786453:UYU786453 UOX786453:UOY786453 UFB786453:UFC786453 TVF786453:TVG786453 TLJ786453:TLK786453 TBN786453:TBO786453 SRR786453:SRS786453 SHV786453:SHW786453 RXZ786453:RYA786453 ROD786453:ROE786453 REH786453:REI786453 QUL786453:QUM786453 QKP786453:QKQ786453 QAT786453:QAU786453 PQX786453:PQY786453 PHB786453:PHC786453 OXF786453:OXG786453 ONJ786453:ONK786453 ODN786453:ODO786453 NTR786453:NTS786453 NJV786453:NJW786453 MZZ786453:NAA786453 MQD786453:MQE786453 MGH786453:MGI786453 LWL786453:LWM786453 LMP786453:LMQ786453 LCT786453:LCU786453 KSX786453:KSY786453 KJB786453:KJC786453 JZF786453:JZG786453 JPJ786453:JPK786453 JFN786453:JFO786453 IVR786453:IVS786453 ILV786453:ILW786453 IBZ786453:ICA786453 HSD786453:HSE786453 HIH786453:HII786453 GYL786453:GYM786453 GOP786453:GOQ786453 GET786453:GEU786453 FUX786453:FUY786453 FLB786453:FLC786453 FBF786453:FBG786453 ERJ786453:ERK786453 EHN786453:EHO786453 DXR786453:DXS786453 DNV786453:DNW786453 DDZ786453:DEA786453 CUD786453:CUE786453 CKH786453:CKI786453 CAL786453:CAM786453 BQP786453:BQQ786453 BGT786453:BGU786453 AWX786453:AWY786453 ANB786453:ANC786453 ADF786453:ADG786453 TJ786453:TK786453 JN786453:JO786453 N786453:O786453 WVZ720917:WWA720917 WMD720917:WME720917 WCH720917:WCI720917 VSL720917:VSM720917 VIP720917:VIQ720917 UYT720917:UYU720917 UOX720917:UOY720917 UFB720917:UFC720917 TVF720917:TVG720917 TLJ720917:TLK720917 TBN720917:TBO720917 SRR720917:SRS720917 SHV720917:SHW720917 RXZ720917:RYA720917 ROD720917:ROE720917 REH720917:REI720917 QUL720917:QUM720917 QKP720917:QKQ720917 QAT720917:QAU720917 PQX720917:PQY720917 PHB720917:PHC720917 OXF720917:OXG720917 ONJ720917:ONK720917 ODN720917:ODO720917 NTR720917:NTS720917 NJV720917:NJW720917 MZZ720917:NAA720917 MQD720917:MQE720917 MGH720917:MGI720917 LWL720917:LWM720917 LMP720917:LMQ720917 LCT720917:LCU720917 KSX720917:KSY720917 KJB720917:KJC720917 JZF720917:JZG720917 JPJ720917:JPK720917 JFN720917:JFO720917 IVR720917:IVS720917 ILV720917:ILW720917 IBZ720917:ICA720917 HSD720917:HSE720917 HIH720917:HII720917 GYL720917:GYM720917 GOP720917:GOQ720917 GET720917:GEU720917 FUX720917:FUY720917 FLB720917:FLC720917 FBF720917:FBG720917 ERJ720917:ERK720917 EHN720917:EHO720917 DXR720917:DXS720917 DNV720917:DNW720917 DDZ720917:DEA720917 CUD720917:CUE720917 CKH720917:CKI720917 CAL720917:CAM720917 BQP720917:BQQ720917 BGT720917:BGU720917 AWX720917:AWY720917 ANB720917:ANC720917 ADF720917:ADG720917 TJ720917:TK720917 JN720917:JO720917 N720917:O720917 WVZ655381:WWA655381 WMD655381:WME655381 WCH655381:WCI655381 VSL655381:VSM655381 VIP655381:VIQ655381 UYT655381:UYU655381 UOX655381:UOY655381 UFB655381:UFC655381 TVF655381:TVG655381 TLJ655381:TLK655381 TBN655381:TBO655381 SRR655381:SRS655381 SHV655381:SHW655381 RXZ655381:RYA655381 ROD655381:ROE655381 REH655381:REI655381 QUL655381:QUM655381 QKP655381:QKQ655381 QAT655381:QAU655381 PQX655381:PQY655381 PHB655381:PHC655381 OXF655381:OXG655381 ONJ655381:ONK655381 ODN655381:ODO655381 NTR655381:NTS655381 NJV655381:NJW655381 MZZ655381:NAA655381 MQD655381:MQE655381 MGH655381:MGI655381 LWL655381:LWM655381 LMP655381:LMQ655381 LCT655381:LCU655381 KSX655381:KSY655381 KJB655381:KJC655381 JZF655381:JZG655381 JPJ655381:JPK655381 JFN655381:JFO655381 IVR655381:IVS655381 ILV655381:ILW655381 IBZ655381:ICA655381 HSD655381:HSE655381 HIH655381:HII655381 GYL655381:GYM655381 GOP655381:GOQ655381 GET655381:GEU655381 FUX655381:FUY655381 FLB655381:FLC655381 FBF655381:FBG655381 ERJ655381:ERK655381 EHN655381:EHO655381 DXR655381:DXS655381 DNV655381:DNW655381 DDZ655381:DEA655381 CUD655381:CUE655381 CKH655381:CKI655381 CAL655381:CAM655381 BQP655381:BQQ655381 BGT655381:BGU655381 AWX655381:AWY655381 ANB655381:ANC655381 ADF655381:ADG655381 TJ655381:TK655381 JN655381:JO655381 N655381:O655381 WVZ589845:WWA589845 WMD589845:WME589845 WCH589845:WCI589845 VSL589845:VSM589845 VIP589845:VIQ589845 UYT589845:UYU589845 UOX589845:UOY589845 UFB589845:UFC589845 TVF589845:TVG589845 TLJ589845:TLK589845 TBN589845:TBO589845 SRR589845:SRS589845 SHV589845:SHW589845 RXZ589845:RYA589845 ROD589845:ROE589845 REH589845:REI589845 QUL589845:QUM589845 QKP589845:QKQ589845 QAT589845:QAU589845 PQX589845:PQY589845 PHB589845:PHC589845 OXF589845:OXG589845 ONJ589845:ONK589845 ODN589845:ODO589845 NTR589845:NTS589845 NJV589845:NJW589845 MZZ589845:NAA589845 MQD589845:MQE589845 MGH589845:MGI589845 LWL589845:LWM589845 LMP589845:LMQ589845 LCT589845:LCU589845 KSX589845:KSY589845 KJB589845:KJC589845 JZF589845:JZG589845 JPJ589845:JPK589845 JFN589845:JFO589845 IVR589845:IVS589845 ILV589845:ILW589845 IBZ589845:ICA589845 HSD589845:HSE589845 HIH589845:HII589845 GYL589845:GYM589845 GOP589845:GOQ589845 GET589845:GEU589845 FUX589845:FUY589845 FLB589845:FLC589845 FBF589845:FBG589845 ERJ589845:ERK589845 EHN589845:EHO589845 DXR589845:DXS589845 DNV589845:DNW589845 DDZ589845:DEA589845 CUD589845:CUE589845 CKH589845:CKI589845 CAL589845:CAM589845 BQP589845:BQQ589845 BGT589845:BGU589845 AWX589845:AWY589845 ANB589845:ANC589845 ADF589845:ADG589845 TJ589845:TK589845 JN589845:JO589845 N589845:O589845 WVZ524309:WWA524309 WMD524309:WME524309 WCH524309:WCI524309 VSL524309:VSM524309 VIP524309:VIQ524309 UYT524309:UYU524309 UOX524309:UOY524309 UFB524309:UFC524309 TVF524309:TVG524309 TLJ524309:TLK524309 TBN524309:TBO524309 SRR524309:SRS524309 SHV524309:SHW524309 RXZ524309:RYA524309 ROD524309:ROE524309 REH524309:REI524309 QUL524309:QUM524309 QKP524309:QKQ524309 QAT524309:QAU524309 PQX524309:PQY524309 PHB524309:PHC524309 OXF524309:OXG524309 ONJ524309:ONK524309 ODN524309:ODO524309 NTR524309:NTS524309 NJV524309:NJW524309 MZZ524309:NAA524309 MQD524309:MQE524309 MGH524309:MGI524309 LWL524309:LWM524309 LMP524309:LMQ524309 LCT524309:LCU524309 KSX524309:KSY524309 KJB524309:KJC524309 JZF524309:JZG524309 JPJ524309:JPK524309 JFN524309:JFO524309 IVR524309:IVS524309 ILV524309:ILW524309 IBZ524309:ICA524309 HSD524309:HSE524309 HIH524309:HII524309 GYL524309:GYM524309 GOP524309:GOQ524309 GET524309:GEU524309 FUX524309:FUY524309 FLB524309:FLC524309 FBF524309:FBG524309 ERJ524309:ERK524309 EHN524309:EHO524309 DXR524309:DXS524309 DNV524309:DNW524309 DDZ524309:DEA524309 CUD524309:CUE524309 CKH524309:CKI524309 CAL524309:CAM524309 BQP524309:BQQ524309 BGT524309:BGU524309 AWX524309:AWY524309 ANB524309:ANC524309 ADF524309:ADG524309 TJ524309:TK524309 JN524309:JO524309 N524309:O524309 WVZ458773:WWA458773 WMD458773:WME458773 WCH458773:WCI458773 VSL458773:VSM458773 VIP458773:VIQ458773 UYT458773:UYU458773 UOX458773:UOY458773 UFB458773:UFC458773 TVF458773:TVG458773 TLJ458773:TLK458773 TBN458773:TBO458773 SRR458773:SRS458773 SHV458773:SHW458773 RXZ458773:RYA458773 ROD458773:ROE458773 REH458773:REI458773 QUL458773:QUM458773 QKP458773:QKQ458773 QAT458773:QAU458773 PQX458773:PQY458773 PHB458773:PHC458773 OXF458773:OXG458773 ONJ458773:ONK458773 ODN458773:ODO458773 NTR458773:NTS458773 NJV458773:NJW458773 MZZ458773:NAA458773 MQD458773:MQE458773 MGH458773:MGI458773 LWL458773:LWM458773 LMP458773:LMQ458773 LCT458773:LCU458773 KSX458773:KSY458773 KJB458773:KJC458773 JZF458773:JZG458773 JPJ458773:JPK458773 JFN458773:JFO458773 IVR458773:IVS458773 ILV458773:ILW458773 IBZ458773:ICA458773 HSD458773:HSE458773 HIH458773:HII458773 GYL458773:GYM458773 GOP458773:GOQ458773 GET458773:GEU458773 FUX458773:FUY458773 FLB458773:FLC458773 FBF458773:FBG458773 ERJ458773:ERK458773 EHN458773:EHO458773 DXR458773:DXS458773 DNV458773:DNW458773 DDZ458773:DEA458773 CUD458773:CUE458773 CKH458773:CKI458773 CAL458773:CAM458773 BQP458773:BQQ458773 BGT458773:BGU458773 AWX458773:AWY458773 ANB458773:ANC458773 ADF458773:ADG458773 TJ458773:TK458773 JN458773:JO458773 N458773:O458773 WVZ393237:WWA393237 WMD393237:WME393237 WCH393237:WCI393237 VSL393237:VSM393237 VIP393237:VIQ393237 UYT393237:UYU393237 UOX393237:UOY393237 UFB393237:UFC393237 TVF393237:TVG393237 TLJ393237:TLK393237 TBN393237:TBO393237 SRR393237:SRS393237 SHV393237:SHW393237 RXZ393237:RYA393237 ROD393237:ROE393237 REH393237:REI393237 QUL393237:QUM393237 QKP393237:QKQ393237 QAT393237:QAU393237 PQX393237:PQY393237 PHB393237:PHC393237 OXF393237:OXG393237 ONJ393237:ONK393237 ODN393237:ODO393237 NTR393237:NTS393237 NJV393237:NJW393237 MZZ393237:NAA393237 MQD393237:MQE393237 MGH393237:MGI393237 LWL393237:LWM393237 LMP393237:LMQ393237 LCT393237:LCU393237 KSX393237:KSY393237 KJB393237:KJC393237 JZF393237:JZG393237 JPJ393237:JPK393237 JFN393237:JFO393237 IVR393237:IVS393237 ILV393237:ILW393237 IBZ393237:ICA393237 HSD393237:HSE393237 HIH393237:HII393237 GYL393237:GYM393237 GOP393237:GOQ393237 GET393237:GEU393237 FUX393237:FUY393237 FLB393237:FLC393237 FBF393237:FBG393237 ERJ393237:ERK393237 EHN393237:EHO393237 DXR393237:DXS393237 DNV393237:DNW393237 DDZ393237:DEA393237 CUD393237:CUE393237 CKH393237:CKI393237 CAL393237:CAM393237 BQP393237:BQQ393237 BGT393237:BGU393237 AWX393237:AWY393237 ANB393237:ANC393237 ADF393237:ADG393237 TJ393237:TK393237 JN393237:JO393237 N393237:O393237 WVZ327701:WWA327701 WMD327701:WME327701 WCH327701:WCI327701 VSL327701:VSM327701 VIP327701:VIQ327701 UYT327701:UYU327701 UOX327701:UOY327701 UFB327701:UFC327701 TVF327701:TVG327701 TLJ327701:TLK327701 TBN327701:TBO327701 SRR327701:SRS327701 SHV327701:SHW327701 RXZ327701:RYA327701 ROD327701:ROE327701 REH327701:REI327701 QUL327701:QUM327701 QKP327701:QKQ327701 QAT327701:QAU327701 PQX327701:PQY327701 PHB327701:PHC327701 OXF327701:OXG327701 ONJ327701:ONK327701 ODN327701:ODO327701 NTR327701:NTS327701 NJV327701:NJW327701 MZZ327701:NAA327701 MQD327701:MQE327701 MGH327701:MGI327701 LWL327701:LWM327701 LMP327701:LMQ327701 LCT327701:LCU327701 KSX327701:KSY327701 KJB327701:KJC327701 JZF327701:JZG327701 JPJ327701:JPK327701 JFN327701:JFO327701 IVR327701:IVS327701 ILV327701:ILW327701 IBZ327701:ICA327701 HSD327701:HSE327701 HIH327701:HII327701 GYL327701:GYM327701 GOP327701:GOQ327701 GET327701:GEU327701 FUX327701:FUY327701 FLB327701:FLC327701 FBF327701:FBG327701 ERJ327701:ERK327701 EHN327701:EHO327701 DXR327701:DXS327701 DNV327701:DNW327701 DDZ327701:DEA327701 CUD327701:CUE327701 CKH327701:CKI327701 CAL327701:CAM327701 BQP327701:BQQ327701 BGT327701:BGU327701 AWX327701:AWY327701 ANB327701:ANC327701 ADF327701:ADG327701 TJ327701:TK327701 JN327701:JO327701 N327701:O327701 WVZ262165:WWA262165 WMD262165:WME262165 WCH262165:WCI262165 VSL262165:VSM262165 VIP262165:VIQ262165 UYT262165:UYU262165 UOX262165:UOY262165 UFB262165:UFC262165 TVF262165:TVG262165 TLJ262165:TLK262165 TBN262165:TBO262165 SRR262165:SRS262165 SHV262165:SHW262165 RXZ262165:RYA262165 ROD262165:ROE262165 REH262165:REI262165 QUL262165:QUM262165 QKP262165:QKQ262165 QAT262165:QAU262165 PQX262165:PQY262165 PHB262165:PHC262165 OXF262165:OXG262165 ONJ262165:ONK262165 ODN262165:ODO262165 NTR262165:NTS262165 NJV262165:NJW262165 MZZ262165:NAA262165 MQD262165:MQE262165 MGH262165:MGI262165 LWL262165:LWM262165 LMP262165:LMQ262165 LCT262165:LCU262165 KSX262165:KSY262165 KJB262165:KJC262165 JZF262165:JZG262165 JPJ262165:JPK262165 JFN262165:JFO262165 IVR262165:IVS262165 ILV262165:ILW262165 IBZ262165:ICA262165 HSD262165:HSE262165 HIH262165:HII262165 GYL262165:GYM262165 GOP262165:GOQ262165 GET262165:GEU262165 FUX262165:FUY262165 FLB262165:FLC262165 FBF262165:FBG262165 ERJ262165:ERK262165 EHN262165:EHO262165 DXR262165:DXS262165 DNV262165:DNW262165 DDZ262165:DEA262165 CUD262165:CUE262165 CKH262165:CKI262165 CAL262165:CAM262165 BQP262165:BQQ262165 BGT262165:BGU262165 AWX262165:AWY262165 ANB262165:ANC262165 ADF262165:ADG262165 TJ262165:TK262165 JN262165:JO262165 N262165:O262165 WVZ196629:WWA196629 WMD196629:WME196629 WCH196629:WCI196629 VSL196629:VSM196629 VIP196629:VIQ196629 UYT196629:UYU196629 UOX196629:UOY196629 UFB196629:UFC196629 TVF196629:TVG196629 TLJ196629:TLK196629 TBN196629:TBO196629 SRR196629:SRS196629 SHV196629:SHW196629 RXZ196629:RYA196629 ROD196629:ROE196629 REH196629:REI196629 QUL196629:QUM196629 QKP196629:QKQ196629 QAT196629:QAU196629 PQX196629:PQY196629 PHB196629:PHC196629 OXF196629:OXG196629 ONJ196629:ONK196629 ODN196629:ODO196629 NTR196629:NTS196629 NJV196629:NJW196629 MZZ196629:NAA196629 MQD196629:MQE196629 MGH196629:MGI196629 LWL196629:LWM196629 LMP196629:LMQ196629 LCT196629:LCU196629 KSX196629:KSY196629 KJB196629:KJC196629 JZF196629:JZG196629 JPJ196629:JPK196629 JFN196629:JFO196629 IVR196629:IVS196629 ILV196629:ILW196629 IBZ196629:ICA196629 HSD196629:HSE196629 HIH196629:HII196629 GYL196629:GYM196629 GOP196629:GOQ196629 GET196629:GEU196629 FUX196629:FUY196629 FLB196629:FLC196629 FBF196629:FBG196629 ERJ196629:ERK196629 EHN196629:EHO196629 DXR196629:DXS196629 DNV196629:DNW196629 DDZ196629:DEA196629 CUD196629:CUE196629 CKH196629:CKI196629 CAL196629:CAM196629 BQP196629:BQQ196629 BGT196629:BGU196629 AWX196629:AWY196629 ANB196629:ANC196629 ADF196629:ADG196629 TJ196629:TK196629 JN196629:JO196629 N196629:O196629 WVZ131093:WWA131093 WMD131093:WME131093 WCH131093:WCI131093 VSL131093:VSM131093 VIP131093:VIQ131093 UYT131093:UYU131093 UOX131093:UOY131093 UFB131093:UFC131093 TVF131093:TVG131093 TLJ131093:TLK131093 TBN131093:TBO131093 SRR131093:SRS131093 SHV131093:SHW131093 RXZ131093:RYA131093 ROD131093:ROE131093 REH131093:REI131093 QUL131093:QUM131093 QKP131093:QKQ131093 QAT131093:QAU131093 PQX131093:PQY131093 PHB131093:PHC131093 OXF131093:OXG131093 ONJ131093:ONK131093 ODN131093:ODO131093 NTR131093:NTS131093 NJV131093:NJW131093 MZZ131093:NAA131093 MQD131093:MQE131093 MGH131093:MGI131093 LWL131093:LWM131093 LMP131093:LMQ131093 LCT131093:LCU131093 KSX131093:KSY131093 KJB131093:KJC131093 JZF131093:JZG131093 JPJ131093:JPK131093 JFN131093:JFO131093 IVR131093:IVS131093 ILV131093:ILW131093 IBZ131093:ICA131093 HSD131093:HSE131093 HIH131093:HII131093 GYL131093:GYM131093 GOP131093:GOQ131093 GET131093:GEU131093 FUX131093:FUY131093 FLB131093:FLC131093 FBF131093:FBG131093 ERJ131093:ERK131093 EHN131093:EHO131093 DXR131093:DXS131093 DNV131093:DNW131093 DDZ131093:DEA131093 CUD131093:CUE131093 CKH131093:CKI131093 CAL131093:CAM131093 BQP131093:BQQ131093 BGT131093:BGU131093 AWX131093:AWY131093 ANB131093:ANC131093 ADF131093:ADG131093 TJ131093:TK131093 JN131093:JO131093 N131093:O131093 WVZ65557:WWA65557 WMD65557:WME65557 WCH65557:WCI65557 VSL65557:VSM65557 VIP65557:VIQ65557 UYT65557:UYU65557 UOX65557:UOY65557 UFB65557:UFC65557 TVF65557:TVG65557 TLJ65557:TLK65557 TBN65557:TBO65557 SRR65557:SRS65557 SHV65557:SHW65557 RXZ65557:RYA65557 ROD65557:ROE65557 REH65557:REI65557 QUL65557:QUM65557 QKP65557:QKQ65557 QAT65557:QAU65557 PQX65557:PQY65557 PHB65557:PHC65557 OXF65557:OXG65557 ONJ65557:ONK65557 ODN65557:ODO65557 NTR65557:NTS65557 NJV65557:NJW65557 MZZ65557:NAA65557 MQD65557:MQE65557 MGH65557:MGI65557 LWL65557:LWM65557 LMP65557:LMQ65557 LCT65557:LCU65557 KSX65557:KSY65557 KJB65557:KJC65557 JZF65557:JZG65557 JPJ65557:JPK65557 JFN65557:JFO65557 IVR65557:IVS65557 ILV65557:ILW65557 IBZ65557:ICA65557 HSD65557:HSE65557 HIH65557:HII65557 GYL65557:GYM65557 GOP65557:GOQ65557 GET65557:GEU65557 FUX65557:FUY65557 FLB65557:FLC65557 FBF65557:FBG65557 ERJ65557:ERK65557 EHN65557:EHO65557 DXR65557:DXS65557 DNV65557:DNW65557 DDZ65557:DEA65557 CUD65557:CUE65557 CKH65557:CKI65557 CAL65557:CAM65557 BQP65557:BQQ65557 BGT65557:BGU65557 AWX65557:AWY65557 ANB65557:ANC65557 ADF65557:ADG65557 TJ65557:TK65557 JN65557:JO65557 N65557:O65557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N9:O9 WVW983059:WWA983059 WMA983059:WME983059 WCE983059:WCI983059 VSI983059:VSM983059 VIM983059:VIQ983059 UYQ983059:UYU983059 UOU983059:UOY983059 UEY983059:UFC983059 TVC983059:TVG983059 TLG983059:TLK983059 TBK983059:TBO983059 SRO983059:SRS983059 SHS983059:SHW983059 RXW983059:RYA983059 ROA983059:ROE983059 REE983059:REI983059 QUI983059:QUM983059 QKM983059:QKQ983059 QAQ983059:QAU983059 PQU983059:PQY983059 PGY983059:PHC983059 OXC983059:OXG983059 ONG983059:ONK983059 ODK983059:ODO983059 NTO983059:NTS983059 NJS983059:NJW983059 MZW983059:NAA983059 MQA983059:MQE983059 MGE983059:MGI983059 LWI983059:LWM983059 LMM983059:LMQ983059 LCQ983059:LCU983059 KSU983059:KSY983059 KIY983059:KJC983059 JZC983059:JZG983059 JPG983059:JPK983059 JFK983059:JFO983059 IVO983059:IVS983059 ILS983059:ILW983059 IBW983059:ICA983059 HSA983059:HSE983059 HIE983059:HII983059 GYI983059:GYM983059 GOM983059:GOQ983059 GEQ983059:GEU983059 FUU983059:FUY983059 FKY983059:FLC983059 FBC983059:FBG983059 ERG983059:ERK983059 EHK983059:EHO983059 DXO983059:DXS983059 DNS983059:DNW983059 DDW983059:DEA983059 CUA983059:CUE983059 CKE983059:CKI983059 CAI983059:CAM983059 BQM983059:BQQ983059 BGQ983059:BGU983059 AWU983059:AWY983059 AMY983059:ANC983059 ADC983059:ADG983059 TG983059:TK983059 JK983059:JO983059 K983059:O983059 WVW917523:WWA917523 WMA917523:WME917523 WCE917523:WCI917523 VSI917523:VSM917523 VIM917523:VIQ917523 UYQ917523:UYU917523 UOU917523:UOY917523 UEY917523:UFC917523 TVC917523:TVG917523 TLG917523:TLK917523 TBK917523:TBO917523 SRO917523:SRS917523 SHS917523:SHW917523 RXW917523:RYA917523 ROA917523:ROE917523 REE917523:REI917523 QUI917523:QUM917523 QKM917523:QKQ917523 QAQ917523:QAU917523 PQU917523:PQY917523 PGY917523:PHC917523 OXC917523:OXG917523 ONG917523:ONK917523 ODK917523:ODO917523 NTO917523:NTS917523 NJS917523:NJW917523 MZW917523:NAA917523 MQA917523:MQE917523 MGE917523:MGI917523 LWI917523:LWM917523 LMM917523:LMQ917523 LCQ917523:LCU917523 KSU917523:KSY917523 KIY917523:KJC917523 JZC917523:JZG917523 JPG917523:JPK917523 JFK917523:JFO917523 IVO917523:IVS917523 ILS917523:ILW917523 IBW917523:ICA917523 HSA917523:HSE917523 HIE917523:HII917523 GYI917523:GYM917523 GOM917523:GOQ917523 GEQ917523:GEU917523 FUU917523:FUY917523 FKY917523:FLC917523 FBC917523:FBG917523 ERG917523:ERK917523 EHK917523:EHO917523 DXO917523:DXS917523 DNS917523:DNW917523 DDW917523:DEA917523 CUA917523:CUE917523 CKE917523:CKI917523 CAI917523:CAM917523 BQM917523:BQQ917523 BGQ917523:BGU917523 AWU917523:AWY917523 AMY917523:ANC917523 ADC917523:ADG917523 TG917523:TK917523 JK917523:JO917523 K917523:O917523 WVW851987:WWA851987 WMA851987:WME851987 WCE851987:WCI851987 VSI851987:VSM851987 VIM851987:VIQ851987 UYQ851987:UYU851987 UOU851987:UOY851987 UEY851987:UFC851987 TVC851987:TVG851987 TLG851987:TLK851987 TBK851987:TBO851987 SRO851987:SRS851987 SHS851987:SHW851987 RXW851987:RYA851987 ROA851987:ROE851987 REE851987:REI851987 QUI851987:QUM851987 QKM851987:QKQ851987 QAQ851987:QAU851987 PQU851987:PQY851987 PGY851987:PHC851987 OXC851987:OXG851987 ONG851987:ONK851987 ODK851987:ODO851987 NTO851987:NTS851987 NJS851987:NJW851987 MZW851987:NAA851987 MQA851987:MQE851987 MGE851987:MGI851987 LWI851987:LWM851987 LMM851987:LMQ851987 LCQ851987:LCU851987 KSU851987:KSY851987 KIY851987:KJC851987 JZC851987:JZG851987 JPG851987:JPK851987 JFK851987:JFO851987 IVO851987:IVS851987 ILS851987:ILW851987 IBW851987:ICA851987 HSA851987:HSE851987 HIE851987:HII851987 GYI851987:GYM851987 GOM851987:GOQ851987 GEQ851987:GEU851987 FUU851987:FUY851987 FKY851987:FLC851987 FBC851987:FBG851987 ERG851987:ERK851987 EHK851987:EHO851987 DXO851987:DXS851987 DNS851987:DNW851987 DDW851987:DEA851987 CUA851987:CUE851987 CKE851987:CKI851987 CAI851987:CAM851987 BQM851987:BQQ851987 BGQ851987:BGU851987 AWU851987:AWY851987 AMY851987:ANC851987 ADC851987:ADG851987 TG851987:TK851987 JK851987:JO851987 K851987:O851987 WVW786451:WWA786451 WMA786451:WME786451 WCE786451:WCI786451 VSI786451:VSM786451 VIM786451:VIQ786451 UYQ786451:UYU786451 UOU786451:UOY786451 UEY786451:UFC786451 TVC786451:TVG786451 TLG786451:TLK786451 TBK786451:TBO786451 SRO786451:SRS786451 SHS786451:SHW786451 RXW786451:RYA786451 ROA786451:ROE786451 REE786451:REI786451 QUI786451:QUM786451 QKM786451:QKQ786451 QAQ786451:QAU786451 PQU786451:PQY786451 PGY786451:PHC786451 OXC786451:OXG786451 ONG786451:ONK786451 ODK786451:ODO786451 NTO786451:NTS786451 NJS786451:NJW786451 MZW786451:NAA786451 MQA786451:MQE786451 MGE786451:MGI786451 LWI786451:LWM786451 LMM786451:LMQ786451 LCQ786451:LCU786451 KSU786451:KSY786451 KIY786451:KJC786451 JZC786451:JZG786451 JPG786451:JPK786451 JFK786451:JFO786451 IVO786451:IVS786451 ILS786451:ILW786451 IBW786451:ICA786451 HSA786451:HSE786451 HIE786451:HII786451 GYI786451:GYM786451 GOM786451:GOQ786451 GEQ786451:GEU786451 FUU786451:FUY786451 FKY786451:FLC786451 FBC786451:FBG786451 ERG786451:ERK786451 EHK786451:EHO786451 DXO786451:DXS786451 DNS786451:DNW786451 DDW786451:DEA786451 CUA786451:CUE786451 CKE786451:CKI786451 CAI786451:CAM786451 BQM786451:BQQ786451 BGQ786451:BGU786451 AWU786451:AWY786451 AMY786451:ANC786451 ADC786451:ADG786451 TG786451:TK786451 JK786451:JO786451 K786451:O786451 WVW720915:WWA720915 WMA720915:WME720915 WCE720915:WCI720915 VSI720915:VSM720915 VIM720915:VIQ720915 UYQ720915:UYU720915 UOU720915:UOY720915 UEY720915:UFC720915 TVC720915:TVG720915 TLG720915:TLK720915 TBK720915:TBO720915 SRO720915:SRS720915 SHS720915:SHW720915 RXW720915:RYA720915 ROA720915:ROE720915 REE720915:REI720915 QUI720915:QUM720915 QKM720915:QKQ720915 QAQ720915:QAU720915 PQU720915:PQY720915 PGY720915:PHC720915 OXC720915:OXG720915 ONG720915:ONK720915 ODK720915:ODO720915 NTO720915:NTS720915 NJS720915:NJW720915 MZW720915:NAA720915 MQA720915:MQE720915 MGE720915:MGI720915 LWI720915:LWM720915 LMM720915:LMQ720915 LCQ720915:LCU720915 KSU720915:KSY720915 KIY720915:KJC720915 JZC720915:JZG720915 JPG720915:JPK720915 JFK720915:JFO720915 IVO720915:IVS720915 ILS720915:ILW720915 IBW720915:ICA720915 HSA720915:HSE720915 HIE720915:HII720915 GYI720915:GYM720915 GOM720915:GOQ720915 GEQ720915:GEU720915 FUU720915:FUY720915 FKY720915:FLC720915 FBC720915:FBG720915 ERG720915:ERK720915 EHK720915:EHO720915 DXO720915:DXS720915 DNS720915:DNW720915 DDW720915:DEA720915 CUA720915:CUE720915 CKE720915:CKI720915 CAI720915:CAM720915 BQM720915:BQQ720915 BGQ720915:BGU720915 AWU720915:AWY720915 AMY720915:ANC720915 ADC720915:ADG720915 TG720915:TK720915 JK720915:JO720915 K720915:O720915 WVW655379:WWA655379 WMA655379:WME655379 WCE655379:WCI655379 VSI655379:VSM655379 VIM655379:VIQ655379 UYQ655379:UYU655379 UOU655379:UOY655379 UEY655379:UFC655379 TVC655379:TVG655379 TLG655379:TLK655379 TBK655379:TBO655379 SRO655379:SRS655379 SHS655379:SHW655379 RXW655379:RYA655379 ROA655379:ROE655379 REE655379:REI655379 QUI655379:QUM655379 QKM655379:QKQ655379 QAQ655379:QAU655379 PQU655379:PQY655379 PGY655379:PHC655379 OXC655379:OXG655379 ONG655379:ONK655379 ODK655379:ODO655379 NTO655379:NTS655379 NJS655379:NJW655379 MZW655379:NAA655379 MQA655379:MQE655379 MGE655379:MGI655379 LWI655379:LWM655379 LMM655379:LMQ655379 LCQ655379:LCU655379 KSU655379:KSY655379 KIY655379:KJC655379 JZC655379:JZG655379 JPG655379:JPK655379 JFK655379:JFO655379 IVO655379:IVS655379 ILS655379:ILW655379 IBW655379:ICA655379 HSA655379:HSE655379 HIE655379:HII655379 GYI655379:GYM655379 GOM655379:GOQ655379 GEQ655379:GEU655379 FUU655379:FUY655379 FKY655379:FLC655379 FBC655379:FBG655379 ERG655379:ERK655379 EHK655379:EHO655379 DXO655379:DXS655379 DNS655379:DNW655379 DDW655379:DEA655379 CUA655379:CUE655379 CKE655379:CKI655379 CAI655379:CAM655379 BQM655379:BQQ655379 BGQ655379:BGU655379 AWU655379:AWY655379 AMY655379:ANC655379 ADC655379:ADG655379 TG655379:TK655379 JK655379:JO655379 K655379:O655379 WVW589843:WWA589843 WMA589843:WME589843 WCE589843:WCI589843 VSI589843:VSM589843 VIM589843:VIQ589843 UYQ589843:UYU589843 UOU589843:UOY589843 UEY589843:UFC589843 TVC589843:TVG589843 TLG589843:TLK589843 TBK589843:TBO589843 SRO589843:SRS589843 SHS589843:SHW589843 RXW589843:RYA589843 ROA589843:ROE589843 REE589843:REI589843 QUI589843:QUM589843 QKM589843:QKQ589843 QAQ589843:QAU589843 PQU589843:PQY589843 PGY589843:PHC589843 OXC589843:OXG589843 ONG589843:ONK589843 ODK589843:ODO589843 NTO589843:NTS589843 NJS589843:NJW589843 MZW589843:NAA589843 MQA589843:MQE589843 MGE589843:MGI589843 LWI589843:LWM589843 LMM589843:LMQ589843 LCQ589843:LCU589843 KSU589843:KSY589843 KIY589843:KJC589843 JZC589843:JZG589843 JPG589843:JPK589843 JFK589843:JFO589843 IVO589843:IVS589843 ILS589843:ILW589843 IBW589843:ICA589843 HSA589843:HSE589843 HIE589843:HII589843 GYI589843:GYM589843 GOM589843:GOQ589843 GEQ589843:GEU589843 FUU589843:FUY589843 FKY589843:FLC589843 FBC589843:FBG589843 ERG589843:ERK589843 EHK589843:EHO589843 DXO589843:DXS589843 DNS589843:DNW589843 DDW589843:DEA589843 CUA589843:CUE589843 CKE589843:CKI589843 CAI589843:CAM589843 BQM589843:BQQ589843 BGQ589843:BGU589843 AWU589843:AWY589843 AMY589843:ANC589843 ADC589843:ADG589843 TG589843:TK589843 JK589843:JO589843 K589843:O589843 WVW524307:WWA524307 WMA524307:WME524307 WCE524307:WCI524307 VSI524307:VSM524307 VIM524307:VIQ524307 UYQ524307:UYU524307 UOU524307:UOY524307 UEY524307:UFC524307 TVC524307:TVG524307 TLG524307:TLK524307 TBK524307:TBO524307 SRO524307:SRS524307 SHS524307:SHW524307 RXW524307:RYA524307 ROA524307:ROE524307 REE524307:REI524307 QUI524307:QUM524307 QKM524307:QKQ524307 QAQ524307:QAU524307 PQU524307:PQY524307 PGY524307:PHC524307 OXC524307:OXG524307 ONG524307:ONK524307 ODK524307:ODO524307 NTO524307:NTS524307 NJS524307:NJW524307 MZW524307:NAA524307 MQA524307:MQE524307 MGE524307:MGI524307 LWI524307:LWM524307 LMM524307:LMQ524307 LCQ524307:LCU524307 KSU524307:KSY524307 KIY524307:KJC524307 JZC524307:JZG524307 JPG524307:JPK524307 JFK524307:JFO524307 IVO524307:IVS524307 ILS524307:ILW524307 IBW524307:ICA524307 HSA524307:HSE524307 HIE524307:HII524307 GYI524307:GYM524307 GOM524307:GOQ524307 GEQ524307:GEU524307 FUU524307:FUY524307 FKY524307:FLC524307 FBC524307:FBG524307 ERG524307:ERK524307 EHK524307:EHO524307 DXO524307:DXS524307 DNS524307:DNW524307 DDW524307:DEA524307 CUA524307:CUE524307 CKE524307:CKI524307 CAI524307:CAM524307 BQM524307:BQQ524307 BGQ524307:BGU524307 AWU524307:AWY524307 AMY524307:ANC524307 ADC524307:ADG524307 TG524307:TK524307 JK524307:JO524307 K524307:O524307 WVW458771:WWA458771 WMA458771:WME458771 WCE458771:WCI458771 VSI458771:VSM458771 VIM458771:VIQ458771 UYQ458771:UYU458771 UOU458771:UOY458771 UEY458771:UFC458771 TVC458771:TVG458771 TLG458771:TLK458771 TBK458771:TBO458771 SRO458771:SRS458771 SHS458771:SHW458771 RXW458771:RYA458771 ROA458771:ROE458771 REE458771:REI458771 QUI458771:QUM458771 QKM458771:QKQ458771 QAQ458771:QAU458771 PQU458771:PQY458771 PGY458771:PHC458771 OXC458771:OXG458771 ONG458771:ONK458771 ODK458771:ODO458771 NTO458771:NTS458771 NJS458771:NJW458771 MZW458771:NAA458771 MQA458771:MQE458771 MGE458771:MGI458771 LWI458771:LWM458771 LMM458771:LMQ458771 LCQ458771:LCU458771 KSU458771:KSY458771 KIY458771:KJC458771 JZC458771:JZG458771 JPG458771:JPK458771 JFK458771:JFO458771 IVO458771:IVS458771 ILS458771:ILW458771 IBW458771:ICA458771 HSA458771:HSE458771 HIE458771:HII458771 GYI458771:GYM458771 GOM458771:GOQ458771 GEQ458771:GEU458771 FUU458771:FUY458771 FKY458771:FLC458771 FBC458771:FBG458771 ERG458771:ERK458771 EHK458771:EHO458771 DXO458771:DXS458771 DNS458771:DNW458771 DDW458771:DEA458771 CUA458771:CUE458771 CKE458771:CKI458771 CAI458771:CAM458771 BQM458771:BQQ458771 BGQ458771:BGU458771 AWU458771:AWY458771 AMY458771:ANC458771 ADC458771:ADG458771 TG458771:TK458771 JK458771:JO458771 K458771:O458771 WVW393235:WWA393235 WMA393235:WME393235 WCE393235:WCI393235 VSI393235:VSM393235 VIM393235:VIQ393235 UYQ393235:UYU393235 UOU393235:UOY393235 UEY393235:UFC393235 TVC393235:TVG393235 TLG393235:TLK393235 TBK393235:TBO393235 SRO393235:SRS393235 SHS393235:SHW393235 RXW393235:RYA393235 ROA393235:ROE393235 REE393235:REI393235 QUI393235:QUM393235 QKM393235:QKQ393235 QAQ393235:QAU393235 PQU393235:PQY393235 PGY393235:PHC393235 OXC393235:OXG393235 ONG393235:ONK393235 ODK393235:ODO393235 NTO393235:NTS393235 NJS393235:NJW393235 MZW393235:NAA393235 MQA393235:MQE393235 MGE393235:MGI393235 LWI393235:LWM393235 LMM393235:LMQ393235 LCQ393235:LCU393235 KSU393235:KSY393235 KIY393235:KJC393235 JZC393235:JZG393235 JPG393235:JPK393235 JFK393235:JFO393235 IVO393235:IVS393235 ILS393235:ILW393235 IBW393235:ICA393235 HSA393235:HSE393235 HIE393235:HII393235 GYI393235:GYM393235 GOM393235:GOQ393235 GEQ393235:GEU393235 FUU393235:FUY393235 FKY393235:FLC393235 FBC393235:FBG393235 ERG393235:ERK393235 EHK393235:EHO393235 DXO393235:DXS393235 DNS393235:DNW393235 DDW393235:DEA393235 CUA393235:CUE393235 CKE393235:CKI393235 CAI393235:CAM393235 BQM393235:BQQ393235 BGQ393235:BGU393235 AWU393235:AWY393235 AMY393235:ANC393235 ADC393235:ADG393235 TG393235:TK393235 JK393235:JO393235 K393235:O393235 WVW327699:WWA327699 WMA327699:WME327699 WCE327699:WCI327699 VSI327699:VSM327699 VIM327699:VIQ327699 UYQ327699:UYU327699 UOU327699:UOY327699 UEY327699:UFC327699 TVC327699:TVG327699 TLG327699:TLK327699 TBK327699:TBO327699 SRO327699:SRS327699 SHS327699:SHW327699 RXW327699:RYA327699 ROA327699:ROE327699 REE327699:REI327699 QUI327699:QUM327699 QKM327699:QKQ327699 QAQ327699:QAU327699 PQU327699:PQY327699 PGY327699:PHC327699 OXC327699:OXG327699 ONG327699:ONK327699 ODK327699:ODO327699 NTO327699:NTS327699 NJS327699:NJW327699 MZW327699:NAA327699 MQA327699:MQE327699 MGE327699:MGI327699 LWI327699:LWM327699 LMM327699:LMQ327699 LCQ327699:LCU327699 KSU327699:KSY327699 KIY327699:KJC327699 JZC327699:JZG327699 JPG327699:JPK327699 JFK327699:JFO327699 IVO327699:IVS327699 ILS327699:ILW327699 IBW327699:ICA327699 HSA327699:HSE327699 HIE327699:HII327699 GYI327699:GYM327699 GOM327699:GOQ327699 GEQ327699:GEU327699 FUU327699:FUY327699 FKY327699:FLC327699 FBC327699:FBG327699 ERG327699:ERK327699 EHK327699:EHO327699 DXO327699:DXS327699 DNS327699:DNW327699 DDW327699:DEA327699 CUA327699:CUE327699 CKE327699:CKI327699 CAI327699:CAM327699 BQM327699:BQQ327699 BGQ327699:BGU327699 AWU327699:AWY327699 AMY327699:ANC327699 ADC327699:ADG327699 TG327699:TK327699 JK327699:JO327699 K327699:O327699 WVW262163:WWA262163 WMA262163:WME262163 WCE262163:WCI262163 VSI262163:VSM262163 VIM262163:VIQ262163 UYQ262163:UYU262163 UOU262163:UOY262163 UEY262163:UFC262163 TVC262163:TVG262163 TLG262163:TLK262163 TBK262163:TBO262163 SRO262163:SRS262163 SHS262163:SHW262163 RXW262163:RYA262163 ROA262163:ROE262163 REE262163:REI262163 QUI262163:QUM262163 QKM262163:QKQ262163 QAQ262163:QAU262163 PQU262163:PQY262163 PGY262163:PHC262163 OXC262163:OXG262163 ONG262163:ONK262163 ODK262163:ODO262163 NTO262163:NTS262163 NJS262163:NJW262163 MZW262163:NAA262163 MQA262163:MQE262163 MGE262163:MGI262163 LWI262163:LWM262163 LMM262163:LMQ262163 LCQ262163:LCU262163 KSU262163:KSY262163 KIY262163:KJC262163 JZC262163:JZG262163 JPG262163:JPK262163 JFK262163:JFO262163 IVO262163:IVS262163 ILS262163:ILW262163 IBW262163:ICA262163 HSA262163:HSE262163 HIE262163:HII262163 GYI262163:GYM262163 GOM262163:GOQ262163 GEQ262163:GEU262163 FUU262163:FUY262163 FKY262163:FLC262163 FBC262163:FBG262163 ERG262163:ERK262163 EHK262163:EHO262163 DXO262163:DXS262163 DNS262163:DNW262163 DDW262163:DEA262163 CUA262163:CUE262163 CKE262163:CKI262163 CAI262163:CAM262163 BQM262163:BQQ262163 BGQ262163:BGU262163 AWU262163:AWY262163 AMY262163:ANC262163 ADC262163:ADG262163 TG262163:TK262163 JK262163:JO262163 K262163:O262163 WVW196627:WWA196627 WMA196627:WME196627 WCE196627:WCI196627 VSI196627:VSM196627 VIM196627:VIQ196627 UYQ196627:UYU196627 UOU196627:UOY196627 UEY196627:UFC196627 TVC196627:TVG196627 TLG196627:TLK196627 TBK196627:TBO196627 SRO196627:SRS196627 SHS196627:SHW196627 RXW196627:RYA196627 ROA196627:ROE196627 REE196627:REI196627 QUI196627:QUM196627 QKM196627:QKQ196627 QAQ196627:QAU196627 PQU196627:PQY196627 PGY196627:PHC196627 OXC196627:OXG196627 ONG196627:ONK196627 ODK196627:ODO196627 NTO196627:NTS196627 NJS196627:NJW196627 MZW196627:NAA196627 MQA196627:MQE196627 MGE196627:MGI196627 LWI196627:LWM196627 LMM196627:LMQ196627 LCQ196627:LCU196627 KSU196627:KSY196627 KIY196627:KJC196627 JZC196627:JZG196627 JPG196627:JPK196627 JFK196627:JFO196627 IVO196627:IVS196627 ILS196627:ILW196627 IBW196627:ICA196627 HSA196627:HSE196627 HIE196627:HII196627 GYI196627:GYM196627 GOM196627:GOQ196627 GEQ196627:GEU196627 FUU196627:FUY196627 FKY196627:FLC196627 FBC196627:FBG196627 ERG196627:ERK196627 EHK196627:EHO196627 DXO196627:DXS196627 DNS196627:DNW196627 DDW196627:DEA196627 CUA196627:CUE196627 CKE196627:CKI196627 CAI196627:CAM196627 BQM196627:BQQ196627 BGQ196627:BGU196627 AWU196627:AWY196627 AMY196627:ANC196627 ADC196627:ADG196627 TG196627:TK196627 JK196627:JO196627 K196627:O196627 WVW131091:WWA131091 WMA131091:WME131091 WCE131091:WCI131091 VSI131091:VSM131091 VIM131091:VIQ131091 UYQ131091:UYU131091 UOU131091:UOY131091 UEY131091:UFC131091 TVC131091:TVG131091 TLG131091:TLK131091 TBK131091:TBO131091 SRO131091:SRS131091 SHS131091:SHW131091 RXW131091:RYA131091 ROA131091:ROE131091 REE131091:REI131091 QUI131091:QUM131091 QKM131091:QKQ131091 QAQ131091:QAU131091 PQU131091:PQY131091 PGY131091:PHC131091 OXC131091:OXG131091 ONG131091:ONK131091 ODK131091:ODO131091 NTO131091:NTS131091 NJS131091:NJW131091 MZW131091:NAA131091 MQA131091:MQE131091 MGE131091:MGI131091 LWI131091:LWM131091 LMM131091:LMQ131091 LCQ131091:LCU131091 KSU131091:KSY131091 KIY131091:KJC131091 JZC131091:JZG131091 JPG131091:JPK131091 JFK131091:JFO131091 IVO131091:IVS131091 ILS131091:ILW131091 IBW131091:ICA131091 HSA131091:HSE131091 HIE131091:HII131091 GYI131091:GYM131091 GOM131091:GOQ131091 GEQ131091:GEU131091 FUU131091:FUY131091 FKY131091:FLC131091 FBC131091:FBG131091 ERG131091:ERK131091 EHK131091:EHO131091 DXO131091:DXS131091 DNS131091:DNW131091 DDW131091:DEA131091 CUA131091:CUE131091 CKE131091:CKI131091 CAI131091:CAM131091 BQM131091:BQQ131091 BGQ131091:BGU131091 AWU131091:AWY131091 AMY131091:ANC131091 ADC131091:ADG131091 TG131091:TK131091 JK131091:JO131091 K131091:O131091 WVW65555:WWA65555 WMA65555:WME65555 WCE65555:WCI65555 VSI65555:VSM65555 VIM65555:VIQ65555 UYQ65555:UYU65555 UOU65555:UOY65555 UEY65555:UFC65555 TVC65555:TVG65555 TLG65555:TLK65555 TBK65555:TBO65555 SRO65555:SRS65555 SHS65555:SHW65555 RXW65555:RYA65555 ROA65555:ROE65555 REE65555:REI65555 QUI65555:QUM65555 QKM65555:QKQ65555 QAQ65555:QAU65555 PQU65555:PQY65555 PGY65555:PHC65555 OXC65555:OXG65555 ONG65555:ONK65555 ODK65555:ODO65555 NTO65555:NTS65555 NJS65555:NJW65555 MZW65555:NAA65555 MQA65555:MQE65555 MGE65555:MGI65555 LWI65555:LWM65555 LMM65555:LMQ65555 LCQ65555:LCU65555 KSU65555:KSY65555 KIY65555:KJC65555 JZC65555:JZG65555 JPG65555:JPK65555 JFK65555:JFO65555 IVO65555:IVS65555 ILS65555:ILW65555 IBW65555:ICA65555 HSA65555:HSE65555 HIE65555:HII65555 GYI65555:GYM65555 GOM65555:GOQ65555 GEQ65555:GEU65555 FUU65555:FUY65555 FKY65555:FLC65555 FBC65555:FBG65555 ERG65555:ERK65555 EHK65555:EHO65555 DXO65555:DXS65555 DNS65555:DNW65555 DDW65555:DEA65555 CUA65555:CUE65555 CKE65555:CKI65555 CAI65555:CAM65555 BQM65555:BQQ65555 BGQ65555:BGU65555 AWU65555:AWY65555 AMY65555:ANC65555 ADC65555:ADG65555 TG65555:TK65555 JK65555:JO65555 K65555:O65555 WVW7:WWA7 WMA7:WME7 WCE7:WCI7 VSI7:VSM7 VIM7:VIQ7 UYQ7:UYU7 UOU7:UOY7 UEY7:UFC7 TVC7:TVG7 TLG7:TLK7 TBK7:TBO7 SRO7:SRS7 SHS7:SHW7 RXW7:RYA7 ROA7:ROE7 REE7:REI7 QUI7:QUM7 QKM7:QKQ7 QAQ7:QAU7 PQU7:PQY7 PGY7:PHC7 OXC7:OXG7 ONG7:ONK7 ODK7:ODO7 NTO7:NTS7 NJS7:NJW7 MZW7:NAA7 MQA7:MQE7 MGE7:MGI7 LWI7:LWM7 LMM7:LMQ7 LCQ7:LCU7 KSU7:KSY7 KIY7:KJC7 JZC7:JZG7 JPG7:JPK7 JFK7:JFO7 IVO7:IVS7 ILS7:ILW7 IBW7:ICA7 HSA7:HSE7 HIE7:HII7 GYI7:GYM7 GOM7:GOQ7 GEQ7:GEU7 FUU7:FUY7 FKY7:FLC7 FBC7:FBG7 ERG7:ERK7 EHK7:EHO7 DXO7:DXS7 DNS7:DNW7 DDW7:DEA7 CUA7:CUE7 CKE7:CKI7 CAI7:CAM7 BQM7:BQQ7 BGQ7:BGU7 AWU7:AWY7 AMY7:ANC7 ADC7:ADG7 TG7:TK7 JK7:JO7 J7:N7">
      <formula1>$B$32:$B$122</formula1>
    </dataValidation>
  </dataValidations>
  <hyperlinks>
    <hyperlink ref="A127:AR127" r:id="rId1" display="U denotes data collected from the UNSD/UNEP biennial Questionnaires on Environment Statistics, Water section. Questionnaires available at: http://unstats.un.org/unsd/environment/questionnaire.htm ."/>
    <hyperlink ref="A128:AR128" r:id="rId2" display="E denotes the Eurostat environment statistics main tables and database (http://ec.europa.eu/eurostat/data/database). (Date of extraction: June 2016.)"/>
  </hyperlinks>
  <pageMargins left="0.75" right="0.75" top="0.5" bottom="0.5" header="0.5" footer="0.5"/>
  <pageSetup scale="47"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Table</vt:lpstr>
      <vt:lpstr>'Final Table'!Z_ExcelSQL_A181</vt:lpstr>
      <vt:lpstr>'Final Table'!Z_ExcelSQL_B10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2016-10-18T20:35:53Z</dcterms:created>
  <dcterms:modified xsi:type="dcterms:W3CDTF">2016-11-07T21:52:02Z</dcterms:modified>
</cp:coreProperties>
</file>